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1570" windowHeight="8145"/>
  </bookViews>
  <sheets>
    <sheet name="2023" sheetId="1" r:id="rId1"/>
    <sheet name="2023-по возрастным группам" sheetId="2" r:id="rId2"/>
  </sheets>
  <calcPr calcId="152511"/>
</workbook>
</file>

<file path=xl/calcChain.xml><?xml version="1.0" encoding="utf-8"?>
<calcChain xmlns="http://schemas.openxmlformats.org/spreadsheetml/2006/main">
  <c r="V7" i="1" l="1"/>
  <c r="U7" i="1" s="1"/>
  <c r="W7" i="1"/>
  <c r="X7" i="1"/>
  <c r="U8" i="1"/>
  <c r="V8" i="1"/>
  <c r="W8" i="1"/>
  <c r="X8" i="1"/>
  <c r="V9" i="1"/>
  <c r="U9" i="1" s="1"/>
  <c r="W9" i="1"/>
  <c r="X9" i="1"/>
  <c r="V10" i="1"/>
  <c r="U10" i="1" s="1"/>
  <c r="W10" i="1"/>
  <c r="X10" i="1"/>
  <c r="U11" i="1"/>
  <c r="V11" i="1"/>
  <c r="W11" i="1"/>
  <c r="X11" i="1"/>
  <c r="V12" i="1"/>
  <c r="U12" i="1" s="1"/>
  <c r="W12" i="1"/>
  <c r="X12" i="1"/>
  <c r="Q32" i="1" l="1"/>
  <c r="N32" i="1"/>
  <c r="N31" i="1"/>
  <c r="N30" i="1"/>
  <c r="C7" i="1" l="1"/>
  <c r="G6" i="1" l="1"/>
  <c r="AB13" i="1"/>
  <c r="X13" i="1"/>
  <c r="W13" i="1"/>
  <c r="V13" i="1"/>
  <c r="R13" i="1"/>
  <c r="Q13" i="1"/>
  <c r="P13" i="1"/>
  <c r="L13" i="1"/>
  <c r="H13" i="1"/>
  <c r="G13" i="1"/>
  <c r="C13" i="1"/>
  <c r="AB12" i="1"/>
  <c r="R12" i="1"/>
  <c r="Q12" i="1"/>
  <c r="P12" i="1"/>
  <c r="L12" i="1"/>
  <c r="H12" i="1"/>
  <c r="G12" i="1"/>
  <c r="C12" i="1"/>
  <c r="AB11" i="1"/>
  <c r="R11" i="1"/>
  <c r="Q11" i="1"/>
  <c r="P11" i="1"/>
  <c r="L11" i="1"/>
  <c r="H11" i="1"/>
  <c r="G11" i="1"/>
  <c r="C11" i="1"/>
  <c r="AB10" i="1"/>
  <c r="R10" i="1"/>
  <c r="Q10" i="1"/>
  <c r="P10" i="1"/>
  <c r="L10" i="1"/>
  <c r="H10" i="1"/>
  <c r="G10" i="1"/>
  <c r="C10" i="1"/>
  <c r="AB9" i="1"/>
  <c r="R9" i="1"/>
  <c r="Q9" i="1"/>
  <c r="P9" i="1"/>
  <c r="L9" i="1"/>
  <c r="H9" i="1"/>
  <c r="G9" i="1"/>
  <c r="C9" i="1"/>
  <c r="AB8" i="1"/>
  <c r="R8" i="1"/>
  <c r="Q8" i="1"/>
  <c r="P8" i="1"/>
  <c r="L8" i="1"/>
  <c r="H8" i="1"/>
  <c r="G8" i="1"/>
  <c r="C8" i="1"/>
  <c r="AB7" i="1"/>
  <c r="R7" i="1"/>
  <c r="Q7" i="1"/>
  <c r="P7" i="1"/>
  <c r="L7" i="1"/>
  <c r="H7" i="1"/>
  <c r="G7" i="1"/>
  <c r="AB6" i="1"/>
  <c r="X6" i="1"/>
  <c r="W6" i="1"/>
  <c r="V6" i="1"/>
  <c r="R6" i="1"/>
  <c r="Q6" i="1"/>
  <c r="P6" i="1"/>
  <c r="L6" i="1"/>
  <c r="H6" i="1"/>
  <c r="C6" i="1"/>
  <c r="D16" i="1"/>
  <c r="E16" i="1"/>
  <c r="F16" i="1"/>
  <c r="I16" i="1"/>
  <c r="O24" i="1" s="1"/>
  <c r="J16" i="1"/>
  <c r="M16" i="1"/>
  <c r="N16" i="1"/>
  <c r="S16" i="1"/>
  <c r="T16" i="1"/>
  <c r="Y16" i="1"/>
  <c r="Z16" i="1"/>
  <c r="AC16" i="1"/>
  <c r="AD16" i="1"/>
  <c r="C17" i="1"/>
  <c r="L17" i="1"/>
  <c r="H17" i="1"/>
  <c r="W17" i="1"/>
  <c r="W14" i="1"/>
  <c r="W15" i="1"/>
  <c r="V17" i="1"/>
  <c r="V14" i="1"/>
  <c r="V15" i="1"/>
  <c r="M23" i="1" l="1"/>
  <c r="AA13" i="1"/>
  <c r="U13" i="1"/>
  <c r="K13" i="1"/>
  <c r="O11" i="1"/>
  <c r="O9" i="1"/>
  <c r="O8" i="1"/>
  <c r="O10" i="1"/>
  <c r="O13" i="1"/>
  <c r="O7" i="1"/>
  <c r="AE13" i="1"/>
  <c r="K12" i="1"/>
  <c r="K11" i="1"/>
  <c r="AA12" i="1"/>
  <c r="AA11" i="1"/>
  <c r="O12" i="1"/>
  <c r="AE11" i="1"/>
  <c r="AE12" i="1"/>
  <c r="K10" i="1"/>
  <c r="AA8" i="1"/>
  <c r="AA9" i="1"/>
  <c r="AA10" i="1"/>
  <c r="AE8" i="1"/>
  <c r="AE9" i="1"/>
  <c r="AE10" i="1"/>
  <c r="K8" i="1"/>
  <c r="K9" i="1"/>
  <c r="G16" i="1"/>
  <c r="O6" i="1"/>
  <c r="K7" i="1"/>
  <c r="U6" i="1"/>
  <c r="AA6" i="1"/>
  <c r="AA7" i="1"/>
  <c r="K6" i="1"/>
  <c r="AE6" i="1"/>
  <c r="AE7" i="1"/>
  <c r="V16" i="1"/>
  <c r="W16" i="1"/>
  <c r="C16" i="1"/>
  <c r="U17" i="1"/>
  <c r="AD18" i="1"/>
  <c r="AC18" i="1"/>
  <c r="AB14" i="1"/>
  <c r="AB15" i="1"/>
  <c r="AB17" i="1"/>
  <c r="AE17" i="1" s="1"/>
  <c r="G14" i="1"/>
  <c r="G15" i="1"/>
  <c r="G17" i="1"/>
  <c r="AB16" i="1" l="1"/>
  <c r="AE16" i="1" s="1"/>
  <c r="M24" i="1"/>
  <c r="AB18" i="1" l="1"/>
  <c r="P14" i="1"/>
  <c r="Q14" i="1"/>
  <c r="P15" i="1"/>
  <c r="Q15" i="1"/>
  <c r="M25" i="1"/>
  <c r="K17" i="1"/>
  <c r="Z18" i="1"/>
  <c r="Y18" i="1"/>
  <c r="N18" i="1"/>
  <c r="M18" i="1"/>
  <c r="J18" i="1"/>
  <c r="I18" i="1"/>
  <c r="F18" i="1"/>
  <c r="D18" i="1"/>
  <c r="X15" i="1"/>
  <c r="L15" i="1"/>
  <c r="H15" i="1"/>
  <c r="C15" i="1"/>
  <c r="AE15" i="1" s="1"/>
  <c r="X14" i="1"/>
  <c r="L14" i="1"/>
  <c r="H14" i="1"/>
  <c r="C14" i="1"/>
  <c r="AE14" i="1" s="1"/>
  <c r="H16" i="1" l="1"/>
  <c r="L16" i="1"/>
  <c r="L18" i="1" s="1"/>
  <c r="X16" i="1"/>
  <c r="AA16" i="1" s="1"/>
  <c r="AA15" i="1"/>
  <c r="Q16" i="1"/>
  <c r="AA14" i="1"/>
  <c r="K14" i="1"/>
  <c r="K15" i="1"/>
  <c r="E18" i="1"/>
  <c r="O15" i="1"/>
  <c r="O14" i="1"/>
  <c r="R14" i="1"/>
  <c r="R15" i="1"/>
  <c r="T18" i="1"/>
  <c r="O25" i="1"/>
  <c r="U15" i="1"/>
  <c r="Q24" i="1"/>
  <c r="X17" i="1"/>
  <c r="AA17" i="1" s="1"/>
  <c r="AA24" i="1"/>
  <c r="U14" i="1"/>
  <c r="K16" i="1" l="1"/>
  <c r="O23" i="1"/>
  <c r="G18" i="1"/>
  <c r="H18" i="1"/>
  <c r="Q25" i="1"/>
  <c r="X18" i="1"/>
  <c r="C18" i="1"/>
  <c r="AA25" i="1"/>
  <c r="AA18" i="1" l="1"/>
  <c r="AE18" i="1"/>
  <c r="K18" i="1"/>
  <c r="D23" i="1"/>
  <c r="N27" i="1"/>
  <c r="P27" i="1"/>
  <c r="AA23" i="1"/>
  <c r="D24" i="1"/>
  <c r="AA27" i="1"/>
  <c r="AA28" i="1"/>
  <c r="Q23" i="1"/>
  <c r="S18" i="1"/>
  <c r="P16" i="1"/>
  <c r="R17" i="1"/>
  <c r="W18" i="1"/>
  <c r="Q17" i="1"/>
  <c r="Q18" i="1" s="1"/>
  <c r="P17" i="1"/>
  <c r="U16" i="1" l="1"/>
  <c r="Q31" i="1" s="1"/>
  <c r="R16" i="1"/>
  <c r="P18" i="1"/>
  <c r="O17" i="1"/>
  <c r="O16" i="1"/>
  <c r="V18" i="1"/>
  <c r="R18" i="1" l="1"/>
  <c r="U18" i="1"/>
  <c r="Q30" i="1" s="1"/>
  <c r="O18" i="1"/>
  <c r="D26" i="1" l="1"/>
  <c r="D27" i="1"/>
  <c r="D25" i="1"/>
</calcChain>
</file>

<file path=xl/sharedStrings.xml><?xml version="1.0" encoding="utf-8"?>
<sst xmlns="http://schemas.openxmlformats.org/spreadsheetml/2006/main" count="163" uniqueCount="114">
  <si>
    <t xml:space="preserve">Численность населения по полу и возрасту   в  Республике Алтай </t>
  </si>
  <si>
    <t>№ п/п</t>
  </si>
  <si>
    <t>Районы</t>
  </si>
  <si>
    <t>Мужчины</t>
  </si>
  <si>
    <t>Женщины</t>
  </si>
  <si>
    <t>Дети (0-14 лет)</t>
  </si>
  <si>
    <t>Подростки       (15-17 лет)</t>
  </si>
  <si>
    <t>Дети   ( 0 - 17 лет)</t>
  </si>
  <si>
    <t>Взрослые        (от 18 лет и старше)</t>
  </si>
  <si>
    <t>Всего</t>
  </si>
  <si>
    <t>в т.ч. фертиль-ного возраста (15-49л)</t>
  </si>
  <si>
    <t>Мальчики</t>
  </si>
  <si>
    <t>Девочки</t>
  </si>
  <si>
    <t>Юноши</t>
  </si>
  <si>
    <t>Девушки</t>
  </si>
  <si>
    <t xml:space="preserve">мальчики 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</si>
  <si>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</si>
  <si>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</si>
  <si>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</si>
  <si>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</si>
  <si>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</si>
  <si>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</si>
  <si>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 xml:space="preserve">Кош-Агачский </t>
  </si>
  <si>
    <t>Усть-Канский</t>
  </si>
  <si>
    <t>Чемальский</t>
  </si>
  <si>
    <t>*</t>
  </si>
  <si>
    <t>Село</t>
  </si>
  <si>
    <t>г. Горно-Алтайск</t>
  </si>
  <si>
    <t>Республика Алтай</t>
  </si>
  <si>
    <t>город</t>
  </si>
  <si>
    <t>село</t>
  </si>
  <si>
    <t>РА</t>
  </si>
  <si>
    <t xml:space="preserve">дети   0-17  в т.ч.: </t>
  </si>
  <si>
    <t xml:space="preserve"> 0-14</t>
  </si>
  <si>
    <t>15-17</t>
  </si>
  <si>
    <t>муж</t>
  </si>
  <si>
    <t>жен</t>
  </si>
  <si>
    <t xml:space="preserve">Структура населения пенсионнго возраста :    в %   </t>
  </si>
  <si>
    <t>* по данным Алтайстатуправления</t>
  </si>
  <si>
    <r>
      <t xml:space="preserve">Удельный вес населения старше трудоспособного возраста </t>
    </r>
    <r>
      <rPr>
        <b/>
        <u/>
        <sz val="10"/>
        <color indexed="8"/>
        <rFont val="Times New Roman"/>
        <family val="1"/>
        <charset val="204"/>
      </rPr>
      <t>(пенсионеры</t>
    </r>
    <r>
      <rPr>
        <b/>
        <sz val="10"/>
        <color indexed="8"/>
        <rFont val="Times New Roman"/>
        <family val="1"/>
        <charset val="204"/>
      </rPr>
      <t>) от всего населения :</t>
    </r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</si>
  <si>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</si>
  <si>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</si>
  <si>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</si>
  <si>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</si>
  <si>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</si>
  <si>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</si>
  <si>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</si>
  <si>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</si>
  <si>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</si>
  <si>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моложе трудоспособного возраста</t>
  </si>
  <si>
    <t>(человек)</t>
  </si>
  <si>
    <t>Население всего</t>
  </si>
  <si>
    <t xml:space="preserve">Мужчин- от всех муж                </t>
  </si>
  <si>
    <r>
      <t>Удельный вес</t>
    </r>
    <r>
      <rPr>
        <sz val="10"/>
        <color indexed="8"/>
        <rFont val="Times New Roman"/>
        <family val="1"/>
        <charset val="204"/>
      </rPr>
      <t xml:space="preserve">  от всего населения в %</t>
    </r>
  </si>
  <si>
    <r>
      <t xml:space="preserve">Удельный вес населения </t>
    </r>
    <r>
      <rPr>
        <b/>
        <u/>
        <sz val="10"/>
        <color indexed="8"/>
        <rFont val="Times New Roman"/>
        <family val="1"/>
        <charset val="204"/>
      </rPr>
      <t xml:space="preserve"> трудоспособного</t>
    </r>
    <r>
      <rPr>
        <b/>
        <sz val="10"/>
        <color indexed="8"/>
        <rFont val="Times New Roman"/>
        <family val="1"/>
        <charset val="204"/>
      </rPr>
      <t xml:space="preserve"> возраста от всего населения в % :</t>
    </r>
  </si>
  <si>
    <r>
      <t>Оба пола</t>
    </r>
    <r>
      <rPr>
        <sz val="10"/>
        <color indexed="8"/>
        <rFont val="Times New Roman"/>
        <family val="1"/>
        <charset val="204"/>
      </rPr>
      <t xml:space="preserve"> -     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 xml:space="preserve">        </t>
    </r>
    <r>
      <rPr>
        <u/>
        <sz val="10"/>
        <color indexed="8"/>
        <rFont val="Times New Roman"/>
        <family val="1"/>
        <charset val="204"/>
      </rPr>
      <t xml:space="preserve">  </t>
    </r>
  </si>
  <si>
    <r>
      <t>Оба пола</t>
    </r>
    <r>
      <rPr>
        <sz val="10"/>
        <color indexed="8"/>
        <rFont val="Times New Roman"/>
        <family val="1"/>
        <charset val="204"/>
      </rPr>
      <t xml:space="preserve"> -     в    </t>
    </r>
    <r>
      <rPr>
        <b/>
        <sz val="10"/>
        <color indexed="8"/>
        <rFont val="Times New Roman"/>
        <family val="1"/>
        <charset val="204"/>
      </rPr>
      <t xml:space="preserve">%  </t>
    </r>
    <r>
      <rPr>
        <b/>
        <u/>
        <sz val="10"/>
        <color indexed="8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 xml:space="preserve">        </t>
    </r>
    <r>
      <rPr>
        <u/>
        <sz val="10"/>
        <color indexed="8"/>
        <rFont val="Times New Roman"/>
        <family val="1"/>
        <charset val="204"/>
      </rPr>
      <t xml:space="preserve">  </t>
    </r>
  </si>
  <si>
    <r>
      <t>Женщин -от всех женщ</t>
    </r>
    <r>
      <rPr>
        <sz val="10"/>
        <color indexed="8"/>
        <rFont val="Times New Roman"/>
        <family val="1"/>
        <charset val="204"/>
      </rPr>
      <t xml:space="preserve">             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                     </t>
    </r>
  </si>
  <si>
    <t>Возраст (лет)</t>
  </si>
  <si>
    <t>Все население</t>
  </si>
  <si>
    <t>Городское население</t>
  </si>
  <si>
    <t>Сельское население</t>
  </si>
  <si>
    <t xml:space="preserve">мужчины </t>
  </si>
  <si>
    <t>мужчины</t>
  </si>
  <si>
    <t>женщины</t>
  </si>
  <si>
    <t>и женщины</t>
  </si>
  <si>
    <t>0</t>
  </si>
  <si>
    <t>1</t>
  </si>
  <si>
    <t>0-2</t>
  </si>
  <si>
    <t>3-5</t>
  </si>
  <si>
    <t>6</t>
  </si>
  <si>
    <t>1-6</t>
  </si>
  <si>
    <t>7</t>
  </si>
  <si>
    <t>8-13</t>
  </si>
  <si>
    <t>14-15</t>
  </si>
  <si>
    <t>16-17</t>
  </si>
  <si>
    <t>18-19</t>
  </si>
  <si>
    <t>65-69</t>
  </si>
  <si>
    <t>70-74</t>
  </si>
  <si>
    <t>75-79</t>
  </si>
  <si>
    <t>80-84</t>
  </si>
  <si>
    <t>85 и старше</t>
  </si>
  <si>
    <t>Итого</t>
  </si>
  <si>
    <t>16-56</t>
  </si>
  <si>
    <t>-</t>
  </si>
  <si>
    <t>16-61</t>
  </si>
  <si>
    <t>трудоспособного возраста</t>
  </si>
  <si>
    <t>57 и старше</t>
  </si>
  <si>
    <t>62 и старше</t>
  </si>
  <si>
    <t>старше трудоспособного возраста</t>
  </si>
  <si>
    <t>0-14</t>
  </si>
  <si>
    <t>0-17</t>
  </si>
  <si>
    <t>10 и старше</t>
  </si>
  <si>
    <t>15-49</t>
  </si>
  <si>
    <t>16-29</t>
  </si>
  <si>
    <r>
      <t xml:space="preserve">Трудоспособные          (от  </t>
    </r>
    <r>
      <rPr>
        <b/>
        <u/>
        <sz val="11"/>
        <rFont val="Times New Roman"/>
        <family val="1"/>
        <charset val="204"/>
      </rPr>
      <t xml:space="preserve">16 </t>
    </r>
    <r>
      <rPr>
        <b/>
        <sz val="11"/>
        <rFont val="Times New Roman"/>
        <family val="1"/>
        <charset val="204"/>
      </rPr>
      <t xml:space="preserve"> -  56/61  лет)</t>
    </r>
  </si>
  <si>
    <t>Соотношение М/Ж</t>
  </si>
  <si>
    <t>Структура дети/взрослые</t>
  </si>
  <si>
    <t>18 и старше</t>
  </si>
  <si>
    <t>Город</t>
  </si>
  <si>
    <t>Доля трудоспособных %</t>
  </si>
  <si>
    <t>Младше трудоспособного возраста</t>
  </si>
  <si>
    <t>Доля старше труд %</t>
  </si>
  <si>
    <t>Доля моложе труд %</t>
  </si>
  <si>
    <t>Усть-Кокса</t>
  </si>
  <si>
    <t>НА 01.01.2023 год</t>
  </si>
  <si>
    <t>трудоспособн.</t>
  </si>
  <si>
    <t>пенсионеров</t>
  </si>
  <si>
    <t xml:space="preserve">Структура всего населения :  </t>
  </si>
  <si>
    <t>Численность населения по полу и отдельным возрастам на 1 января 2023 года</t>
  </si>
  <si>
    <t xml:space="preserve">   Республика Алтай</t>
  </si>
  <si>
    <t>Пенсионеров        (от 57 -ж, 62-м  и старше)</t>
  </si>
  <si>
    <t>Мужчин 62 год и &gt;          в   %</t>
  </si>
  <si>
    <r>
      <t xml:space="preserve">Женщин 57 лет и &gt;         </t>
    </r>
    <r>
      <rPr>
        <i/>
        <sz val="10"/>
        <color indexed="8"/>
        <rFont val="Times New Roman"/>
        <family val="1"/>
        <charset val="204"/>
      </rPr>
      <t xml:space="preserve"> в</t>
    </r>
    <r>
      <rPr>
        <sz val="10"/>
        <color indexed="8"/>
        <rFont val="Times New Roman"/>
        <family val="1"/>
        <charset val="204"/>
      </rPr>
      <t xml:space="preserve">   %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</si>
</sst>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u/>
      <sz val="12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Arial Cyr"/>
      <family val="2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name val="Arial Cyr"/>
    </font>
    <font>
      <sz val="11"/>
      <name val="Verdana"/>
      <family val="2"/>
      <charset val="20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1A2C2"/>
        <bgColor indexed="64"/>
      </patternFill>
    </fill>
    <fill>
      <patternFill patternType="solid">
        <fgColor rgb="FFF6E1DA"/>
        <bgColor indexed="64"/>
      </patternFill>
    </fill>
    <fill>
      <patternFill patternType="solid">
        <fgColor rgb="FFE3C7E3"/>
        <bgColor indexed="64"/>
      </patternFill>
    </fill>
    <fill>
      <patternFill patternType="solid">
        <fgColor rgb="FFC3E1E3"/>
        <bgColor indexed="64"/>
      </patternFill>
    </fill>
    <fill>
      <patternFill patternType="solid">
        <fgColor rgb="FFAAC1C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9" fontId="10" fillId="0" borderId="0" applyBorder="0" applyProtection="0"/>
    <xf numFmtId="9" fontId="1" fillId="0" borderId="0" applyFont="0" applyFill="0" applyBorder="0" applyAlignment="0" applyProtection="0"/>
    <xf numFmtId="0" fontId="14" fillId="0" borderId="0"/>
    <xf numFmtId="0" fontId="23" fillId="0" borderId="0"/>
  </cellStyleXfs>
  <cellXfs count="18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9" fillId="0" borderId="9" xfId="0" applyNumberFormat="1" applyFont="1" applyFill="1" applyBorder="1" applyAlignment="1" applyProtection="1">
      <alignment horizontal="center" vertical="center"/>
    </xf>
    <xf numFmtId="0" fontId="24" fillId="0" borderId="0" xfId="5" applyFont="1" applyAlignment="1">
      <alignment horizontal="right" wrapText="1"/>
    </xf>
    <xf numFmtId="0" fontId="24" fillId="0" borderId="0" xfId="5" applyFont="1" applyAlignment="1"/>
    <xf numFmtId="0" fontId="25" fillId="0" borderId="0" xfId="0" applyFont="1"/>
    <xf numFmtId="0" fontId="8" fillId="4" borderId="1" xfId="1" applyFont="1" applyFill="1" applyBorder="1" applyAlignment="1" applyProtection="1">
      <alignment horizontal="center" vertical="center" wrapText="1"/>
    </xf>
    <xf numFmtId="0" fontId="4" fillId="5" borderId="3" xfId="1" applyFont="1" applyFill="1" applyBorder="1" applyAlignment="1" applyProtection="1">
      <alignment horizontal="right" vertical="center" textRotation="90"/>
    </xf>
    <xf numFmtId="0" fontId="4" fillId="0" borderId="1" xfId="1" applyFont="1" applyFill="1" applyBorder="1" applyAlignment="1" applyProtection="1">
      <alignment horizontal="center" vertical="center" textRotation="90"/>
    </xf>
    <xf numFmtId="0" fontId="4" fillId="5" borderId="3" xfId="1" applyFont="1" applyFill="1" applyBorder="1" applyAlignment="1" applyProtection="1">
      <alignment horizontal="center" vertical="center" textRotation="90"/>
    </xf>
    <xf numFmtId="0" fontId="4" fillId="0" borderId="9" xfId="1" applyFont="1" applyFill="1" applyBorder="1" applyAlignment="1" applyProtection="1">
      <alignment horizontal="center" vertical="center" textRotation="90"/>
    </xf>
    <xf numFmtId="0" fontId="4" fillId="5" borderId="8" xfId="1" applyFont="1" applyFill="1" applyBorder="1" applyAlignment="1" applyProtection="1">
      <alignment horizontal="right" vertical="center" textRotation="90"/>
    </xf>
    <xf numFmtId="0" fontId="4" fillId="0" borderId="2" xfId="1" applyFont="1" applyFill="1" applyBorder="1" applyAlignment="1" applyProtection="1">
      <alignment horizontal="center" vertical="center" textRotation="90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vertical="center"/>
    </xf>
    <xf numFmtId="1" fontId="9" fillId="2" borderId="2" xfId="1" applyNumberFormat="1" applyFont="1" applyFill="1" applyBorder="1" applyAlignment="1" applyProtection="1">
      <alignment horizontal="center" vertical="center"/>
    </xf>
    <xf numFmtId="1" fontId="9" fillId="0" borderId="8" xfId="1" applyNumberFormat="1" applyFont="1" applyFill="1" applyBorder="1" applyAlignment="1" applyProtection="1">
      <alignment horizontal="center" vertical="center"/>
    </xf>
    <xf numFmtId="1" fontId="9" fillId="0" borderId="1" xfId="1" applyNumberFormat="1" applyFont="1" applyFill="1" applyBorder="1" applyAlignment="1" applyProtection="1">
      <alignment horizontal="center" vertical="center"/>
    </xf>
    <xf numFmtId="1" fontId="9" fillId="4" borderId="1" xfId="1" applyNumberFormat="1" applyFont="1" applyFill="1" applyBorder="1" applyAlignment="1" applyProtection="1">
      <alignment horizontal="center" vertical="center"/>
    </xf>
    <xf numFmtId="165" fontId="9" fillId="6" borderId="9" xfId="1" applyNumberFormat="1" applyFont="1" applyFill="1" applyBorder="1" applyAlignment="1" applyProtection="1">
      <alignment horizontal="center" vertical="center"/>
    </xf>
    <xf numFmtId="1" fontId="9" fillId="5" borderId="3" xfId="1" applyNumberFormat="1" applyFont="1" applyFill="1" applyBorder="1" applyAlignment="1" applyProtection="1">
      <alignment horizontal="center" vertical="center"/>
    </xf>
    <xf numFmtId="1" fontId="9" fillId="0" borderId="9" xfId="1" applyNumberFormat="1" applyFont="1" applyFill="1" applyBorder="1" applyAlignment="1" applyProtection="1">
      <alignment horizontal="center" vertical="center"/>
    </xf>
    <xf numFmtId="1" fontId="9" fillId="5" borderId="8" xfId="1" applyNumberFormat="1" applyFont="1" applyFill="1" applyBorder="1" applyAlignment="1" applyProtection="1">
      <alignment horizontal="center" vertical="center"/>
    </xf>
    <xf numFmtId="0" fontId="9" fillId="5" borderId="8" xfId="1" applyFont="1" applyFill="1" applyBorder="1" applyAlignment="1" applyProtection="1">
      <alignment horizontal="center" vertical="center"/>
    </xf>
    <xf numFmtId="1" fontId="9" fillId="0" borderId="2" xfId="1" applyNumberFormat="1" applyFont="1" applyFill="1" applyBorder="1" applyAlignment="1" applyProtection="1">
      <alignment horizontal="center" vertical="center"/>
    </xf>
    <xf numFmtId="165" fontId="9" fillId="6" borderId="2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3" borderId="8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vertical="center"/>
    </xf>
    <xf numFmtId="1" fontId="9" fillId="3" borderId="8" xfId="1" applyNumberFormat="1" applyFont="1" applyFill="1" applyBorder="1" applyAlignment="1" applyProtection="1">
      <alignment horizontal="center" vertical="center"/>
    </xf>
    <xf numFmtId="1" fontId="9" fillId="3" borderId="1" xfId="1" applyNumberFormat="1" applyFont="1" applyFill="1" applyBorder="1" applyAlignment="1" applyProtection="1">
      <alignment horizontal="center" vertical="center"/>
    </xf>
    <xf numFmtId="165" fontId="9" fillId="3" borderId="9" xfId="1" applyNumberFormat="1" applyFont="1" applyFill="1" applyBorder="1" applyAlignment="1" applyProtection="1">
      <alignment horizontal="center" vertical="center"/>
    </xf>
    <xf numFmtId="1" fontId="9" fillId="3" borderId="3" xfId="1" applyNumberFormat="1" applyFont="1" applyFill="1" applyBorder="1" applyAlignment="1" applyProtection="1">
      <alignment horizontal="center" vertical="center"/>
    </xf>
    <xf numFmtId="1" fontId="9" fillId="3" borderId="9" xfId="1" applyNumberFormat="1" applyFont="1" applyFill="1" applyBorder="1" applyAlignment="1" applyProtection="1">
      <alignment horizontal="center" vertical="center"/>
    </xf>
    <xf numFmtId="0" fontId="9" fillId="3" borderId="8" xfId="1" applyFont="1" applyFill="1" applyBorder="1" applyAlignment="1" applyProtection="1">
      <alignment horizontal="center" vertical="center"/>
    </xf>
    <xf numFmtId="1" fontId="9" fillId="3" borderId="2" xfId="1" applyNumberFormat="1" applyFont="1" applyFill="1" applyBorder="1" applyAlignment="1" applyProtection="1">
      <alignment horizontal="center" vertical="center"/>
    </xf>
    <xf numFmtId="165" fontId="9" fillId="3" borderId="2" xfId="1" applyNumberFormat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left" vertical="center" wrapText="1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9" fillId="2" borderId="11" xfId="1" applyFont="1" applyFill="1" applyBorder="1" applyAlignment="1" applyProtection="1">
      <alignment horizontal="center" vertical="center"/>
    </xf>
    <xf numFmtId="165" fontId="9" fillId="2" borderId="12" xfId="1" applyNumberFormat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9" fillId="2" borderId="12" xfId="1" applyFont="1" applyFill="1" applyBorder="1" applyAlignment="1" applyProtection="1">
      <alignment horizontal="center" vertical="center"/>
    </xf>
    <xf numFmtId="1" fontId="9" fillId="2" borderId="10" xfId="1" applyNumberFormat="1" applyFont="1" applyFill="1" applyBorder="1" applyAlignment="1" applyProtection="1">
      <alignment horizontal="center" vertical="center"/>
    </xf>
    <xf numFmtId="165" fontId="9" fillId="2" borderId="14" xfId="1" applyNumberFormat="1" applyFont="1" applyFill="1" applyBorder="1" applyAlignment="1" applyProtection="1">
      <alignment horizontal="center" vertical="center"/>
    </xf>
    <xf numFmtId="0" fontId="24" fillId="0" borderId="2" xfId="5" applyFont="1" applyBorder="1" applyAlignment="1">
      <alignment horizontal="centerContinuous" vertical="center"/>
    </xf>
    <xf numFmtId="0" fontId="24" fillId="0" borderId="17" xfId="5" applyFont="1" applyBorder="1" applyAlignment="1">
      <alignment horizontal="centerContinuous" vertical="center"/>
    </xf>
    <xf numFmtId="0" fontId="24" fillId="0" borderId="3" xfId="5" applyFont="1" applyBorder="1" applyAlignment="1">
      <alignment horizontal="centerContinuous" vertical="center"/>
    </xf>
    <xf numFmtId="0" fontId="24" fillId="0" borderId="18" xfId="5" applyFont="1" applyBorder="1" applyAlignment="1">
      <alignment horizontal="center" vertical="center"/>
    </xf>
    <xf numFmtId="0" fontId="24" fillId="0" borderId="19" xfId="5" applyFont="1" applyBorder="1" applyAlignment="1">
      <alignment horizontal="center" vertical="center"/>
    </xf>
    <xf numFmtId="0" fontId="24" fillId="0" borderId="20" xfId="5" applyFont="1" applyBorder="1" applyAlignment="1">
      <alignment horizontal="center" vertical="center"/>
    </xf>
    <xf numFmtId="49" fontId="24" fillId="0" borderId="0" xfId="5" applyNumberFormat="1" applyFont="1" applyAlignment="1">
      <alignment wrapText="1"/>
    </xf>
    <xf numFmtId="0" fontId="24" fillId="0" borderId="0" xfId="5" applyFont="1" applyAlignment="1">
      <alignment wrapText="1"/>
    </xf>
    <xf numFmtId="0" fontId="3" fillId="0" borderId="1" xfId="1" applyFont="1" applyFill="1" applyBorder="1" applyAlignment="1" applyProtection="1">
      <alignment horizontal="center" vertical="center"/>
    </xf>
    <xf numFmtId="0" fontId="4" fillId="6" borderId="7" xfId="1" applyFont="1" applyFill="1" applyBorder="1" applyAlignment="1" applyProtection="1">
      <alignment horizontal="center" vertical="center" wrapText="1"/>
    </xf>
    <xf numFmtId="0" fontId="4" fillId="6" borderId="9" xfId="1" applyFont="1" applyFill="1" applyBorder="1" applyAlignment="1" applyProtection="1">
      <alignment horizontal="center" vertical="center" wrapText="1"/>
    </xf>
    <xf numFmtId="0" fontId="4" fillId="6" borderId="13" xfId="1" applyFont="1" applyFill="1" applyBorder="1" applyAlignment="1" applyProtection="1">
      <alignment horizontal="center" vertical="center" wrapText="1"/>
    </xf>
    <xf numFmtId="0" fontId="4" fillId="6" borderId="2" xfId="1" applyFont="1" applyFill="1" applyBorder="1" applyAlignment="1" applyProtection="1">
      <alignment horizontal="center" vertical="center" wrapText="1"/>
    </xf>
    <xf numFmtId="0" fontId="6" fillId="5" borderId="5" xfId="1" quotePrefix="1" applyFont="1" applyFill="1" applyBorder="1" applyAlignment="1" applyProtection="1">
      <alignment horizontal="center" vertical="center" wrapText="1"/>
    </xf>
    <xf numFmtId="0" fontId="6" fillId="5" borderId="6" xfId="1" applyFont="1" applyFill="1" applyBorder="1" applyAlignment="1" applyProtection="1">
      <alignment horizontal="center" vertical="center" wrapText="1"/>
    </xf>
    <xf numFmtId="0" fontId="6" fillId="5" borderId="13" xfId="1" applyFont="1" applyFill="1" applyBorder="1" applyAlignment="1" applyProtection="1">
      <alignment horizontal="center" vertical="center" wrapText="1"/>
    </xf>
    <xf numFmtId="0" fontId="4" fillId="5" borderId="15" xfId="1" applyFont="1" applyFill="1" applyBorder="1" applyAlignment="1" applyProtection="1">
      <alignment horizontal="center" vertical="center" wrapText="1"/>
    </xf>
    <xf numFmtId="0" fontId="4" fillId="5" borderId="6" xfId="1" applyFont="1" applyFill="1" applyBorder="1" applyAlignment="1" applyProtection="1">
      <alignment horizontal="center" vertical="center" wrapText="1"/>
    </xf>
    <xf numFmtId="0" fontId="6" fillId="5" borderId="15" xfId="1" applyFont="1" applyFill="1" applyBorder="1" applyAlignment="1" applyProtection="1">
      <alignment horizontal="center" vertical="center" wrapText="1"/>
    </xf>
    <xf numFmtId="0" fontId="6" fillId="5" borderId="7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textRotation="90"/>
    </xf>
    <xf numFmtId="0" fontId="4" fillId="0" borderId="8" xfId="1" applyFont="1" applyFill="1" applyBorder="1" applyAlignment="1" applyProtection="1">
      <alignment horizontal="center" vertical="center" textRotation="90"/>
    </xf>
    <xf numFmtId="0" fontId="4" fillId="0" borderId="6" xfId="1" applyFont="1" applyFill="1" applyBorder="1" applyAlignment="1" applyProtection="1">
      <alignment horizontal="center" vertical="center"/>
    </xf>
    <xf numFmtId="0" fontId="24" fillId="0" borderId="0" xfId="5" applyFont="1" applyAlignment="1">
      <alignment horizontal="center" vertical="center" wrapText="1"/>
    </xf>
    <xf numFmtId="1" fontId="24" fillId="0" borderId="21" xfId="6" applyNumberFormat="1" applyFont="1" applyBorder="1" applyAlignment="1">
      <alignment horizontal="right"/>
    </xf>
    <xf numFmtId="0" fontId="24" fillId="0" borderId="21" xfId="5" applyFont="1" applyBorder="1" applyAlignment="1">
      <alignment horizontal="right"/>
    </xf>
    <xf numFmtId="0" fontId="24" fillId="0" borderId="22" xfId="5" applyFont="1" applyBorder="1" applyAlignment="1">
      <alignment horizontal="center" vertical="center"/>
    </xf>
    <xf numFmtId="0" fontId="24" fillId="0" borderId="23" xfId="5" applyFont="1" applyBorder="1" applyAlignment="1">
      <alignment vertical="center"/>
    </xf>
    <xf numFmtId="0" fontId="24" fillId="0" borderId="19" xfId="5" applyFont="1" applyBorder="1" applyAlignment="1">
      <alignment vertical="center"/>
    </xf>
    <xf numFmtId="0" fontId="15" fillId="0" borderId="0" xfId="1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right" vertical="center" wrapText="1"/>
    </xf>
    <xf numFmtId="0" fontId="1" fillId="0" borderId="0" xfId="1" applyBorder="1" applyAlignment="1" applyProtection="1">
      <alignment horizontal="right"/>
    </xf>
    <xf numFmtId="0" fontId="1" fillId="0" borderId="0" xfId="1" applyBorder="1" applyProtection="1"/>
    <xf numFmtId="0" fontId="0" fillId="0" borderId="0" xfId="0" applyProtection="1"/>
    <xf numFmtId="0" fontId="9" fillId="0" borderId="0" xfId="1" applyFont="1" applyProtection="1"/>
    <xf numFmtId="0" fontId="9" fillId="0" borderId="0" xfId="1" applyFont="1" applyAlignment="1" applyProtection="1">
      <alignment horizontal="right"/>
    </xf>
    <xf numFmtId="0" fontId="9" fillId="0" borderId="0" xfId="1" applyFont="1" applyFill="1" applyAlignment="1" applyProtection="1">
      <alignment horizontal="right"/>
    </xf>
    <xf numFmtId="0" fontId="9" fillId="0" borderId="0" xfId="1" applyFont="1" applyFill="1" applyProtection="1"/>
    <xf numFmtId="0" fontId="9" fillId="0" borderId="0" xfId="1" applyFont="1" applyFill="1" applyBorder="1" applyAlignment="1" applyProtection="1">
      <alignment horizontal="right"/>
    </xf>
    <xf numFmtId="0" fontId="13" fillId="0" borderId="5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7" fillId="0" borderId="0" xfId="2" applyFont="1" applyBorder="1" applyAlignment="1" applyProtection="1">
      <alignment vertical="center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right" vertical="center"/>
    </xf>
    <xf numFmtId="0" fontId="9" fillId="0" borderId="0" xfId="1" applyFont="1" applyBorder="1" applyAlignment="1" applyProtection="1">
      <alignment vertical="center"/>
    </xf>
    <xf numFmtId="0" fontId="11" fillId="0" borderId="36" xfId="2" applyNumberFormat="1" applyFont="1" applyFill="1" applyBorder="1" applyAlignment="1" applyProtection="1">
      <alignment horizontal="center" vertical="center" wrapText="1"/>
    </xf>
    <xf numFmtId="0" fontId="11" fillId="0" borderId="37" xfId="2" applyNumberFormat="1" applyFont="1" applyFill="1" applyBorder="1" applyAlignment="1" applyProtection="1">
      <alignment horizontal="center" vertical="center" wrapText="1"/>
    </xf>
    <xf numFmtId="0" fontId="11" fillId="0" borderId="38" xfId="2" applyNumberFormat="1" applyFont="1" applyFill="1" applyBorder="1" applyAlignment="1" applyProtection="1">
      <alignment horizontal="center" vertical="center" wrapText="1"/>
    </xf>
    <xf numFmtId="0" fontId="19" fillId="0" borderId="35" xfId="2" applyNumberFormat="1" applyFont="1" applyBorder="1" applyAlignment="1" applyProtection="1">
      <alignment horizontal="right" vertical="center"/>
    </xf>
    <xf numFmtId="0" fontId="19" fillId="0" borderId="3" xfId="2" applyNumberFormat="1" applyFont="1" applyBorder="1" applyAlignment="1" applyProtection="1">
      <alignment horizontal="right" vertical="center"/>
    </xf>
    <xf numFmtId="164" fontId="17" fillId="0" borderId="9" xfId="3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9" fillId="0" borderId="8" xfId="2" applyNumberFormat="1" applyFont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vertical="center" wrapText="1"/>
    </xf>
    <xf numFmtId="0" fontId="13" fillId="0" borderId="1" xfId="2" applyNumberFormat="1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9" fontId="17" fillId="0" borderId="1" xfId="3" applyNumberFormat="1" applyFont="1" applyBorder="1" applyAlignment="1" applyProtection="1">
      <alignment horizontal="center" vertical="center"/>
    </xf>
    <xf numFmtId="0" fontId="13" fillId="0" borderId="1" xfId="2" applyNumberFormat="1" applyFont="1" applyBorder="1" applyAlignment="1" applyProtection="1">
      <alignment horizontal="center" vertical="center"/>
    </xf>
    <xf numFmtId="9" fontId="17" fillId="0" borderId="1" xfId="3" applyNumberFormat="1" applyFont="1" applyBorder="1" applyAlignment="1" applyProtection="1">
      <alignment horizontal="right" vertical="center" wrapText="1"/>
    </xf>
    <xf numFmtId="0" fontId="11" fillId="0" borderId="1" xfId="2" applyNumberFormat="1" applyFont="1" applyBorder="1" applyAlignment="1" applyProtection="1">
      <alignment horizontal="center" vertical="center"/>
    </xf>
    <xf numFmtId="9" fontId="17" fillId="0" borderId="9" xfId="3" applyNumberFormat="1" applyFont="1" applyBorder="1" applyAlignment="1" applyProtection="1">
      <alignment horizontal="center" vertical="center" wrapText="1"/>
    </xf>
    <xf numFmtId="0" fontId="19" fillId="0" borderId="17" xfId="2" applyNumberFormat="1" applyFont="1" applyBorder="1" applyAlignment="1" applyProtection="1">
      <alignment horizontal="right" vertical="center"/>
    </xf>
    <xf numFmtId="164" fontId="17" fillId="0" borderId="9" xfId="4" applyNumberFormat="1" applyFont="1" applyBorder="1" applyAlignment="1" applyProtection="1">
      <alignment horizontal="center" vertical="center"/>
    </xf>
    <xf numFmtId="0" fontId="19" fillId="0" borderId="8" xfId="2" quotePrefix="1" applyNumberFormat="1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vertical="center"/>
    </xf>
    <xf numFmtId="0" fontId="12" fillId="0" borderId="35" xfId="2" applyNumberFormat="1" applyFont="1" applyBorder="1" applyAlignment="1" applyProtection="1">
      <alignment horizontal="right" vertical="center"/>
    </xf>
    <xf numFmtId="0" fontId="12" fillId="0" borderId="3" xfId="2" applyNumberFormat="1" applyFont="1" applyBorder="1" applyAlignment="1" applyProtection="1">
      <alignment horizontal="right" vertical="center"/>
    </xf>
    <xf numFmtId="0" fontId="19" fillId="0" borderId="10" xfId="2" quotePrefix="1" applyNumberFormat="1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vertical="center"/>
    </xf>
    <xf numFmtId="0" fontId="13" fillId="0" borderId="11" xfId="2" applyNumberFormat="1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9" fontId="17" fillId="0" borderId="11" xfId="3" applyNumberFormat="1" applyFont="1" applyBorder="1" applyAlignment="1" applyProtection="1">
      <alignment horizontal="center" vertical="center"/>
    </xf>
    <xf numFmtId="0" fontId="13" fillId="0" borderId="11" xfId="2" applyNumberFormat="1" applyFont="1" applyBorder="1" applyAlignment="1" applyProtection="1">
      <alignment horizontal="center" vertical="center"/>
    </xf>
    <xf numFmtId="9" fontId="17" fillId="0" borderId="11" xfId="3" applyNumberFormat="1" applyFont="1" applyBorder="1" applyAlignment="1" applyProtection="1">
      <alignment horizontal="right" vertical="center" wrapText="1"/>
    </xf>
    <xf numFmtId="0" fontId="11" fillId="0" borderId="11" xfId="2" applyNumberFormat="1" applyFont="1" applyBorder="1" applyAlignment="1" applyProtection="1">
      <alignment horizontal="center" vertical="center"/>
    </xf>
    <xf numFmtId="9" fontId="17" fillId="0" borderId="12" xfId="3" applyNumberFormat="1" applyFont="1" applyBorder="1" applyAlignment="1" applyProtection="1">
      <alignment horizontal="center" vertical="center" wrapText="1"/>
    </xf>
    <xf numFmtId="0" fontId="19" fillId="0" borderId="39" xfId="2" applyNumberFormat="1" applyFont="1" applyBorder="1" applyAlignment="1" applyProtection="1">
      <alignment horizontal="right" vertical="center"/>
    </xf>
    <xf numFmtId="0" fontId="19" fillId="0" borderId="40" xfId="2" applyNumberFormat="1" applyFont="1" applyBorder="1" applyAlignment="1" applyProtection="1">
      <alignment horizontal="right" vertical="center"/>
    </xf>
    <xf numFmtId="0" fontId="19" fillId="0" borderId="16" xfId="2" applyNumberFormat="1" applyFont="1" applyBorder="1" applyAlignment="1" applyProtection="1">
      <alignment horizontal="right" vertical="center"/>
    </xf>
    <xf numFmtId="164" fontId="17" fillId="0" borderId="12" xfId="4" applyNumberFormat="1" applyFont="1" applyBorder="1" applyAlignment="1" applyProtection="1">
      <alignment horizontal="center" vertical="center"/>
    </xf>
    <xf numFmtId="0" fontId="11" fillId="0" borderId="8" xfId="2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right" vertical="center" wrapText="1"/>
    </xf>
    <xf numFmtId="0" fontId="9" fillId="0" borderId="0" xfId="1" applyFont="1" applyAlignment="1" applyProtection="1">
      <alignment horizontal="center" vertical="center"/>
    </xf>
    <xf numFmtId="0" fontId="11" fillId="0" borderId="10" xfId="2" applyNumberFormat="1" applyFont="1" applyFill="1" applyBorder="1" applyAlignment="1" applyProtection="1">
      <alignment horizontal="right" vertical="center" wrapText="1"/>
    </xf>
    <xf numFmtId="0" fontId="18" fillId="0" borderId="11" xfId="0" applyFont="1" applyBorder="1" applyAlignment="1" applyProtection="1">
      <alignment horizontal="right" vertical="center" wrapText="1"/>
    </xf>
    <xf numFmtId="164" fontId="17" fillId="0" borderId="12" xfId="3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7" fillId="0" borderId="0" xfId="2" applyFont="1" applyBorder="1" applyAlignment="1" applyProtection="1">
      <alignment horizontal="center" vertical="center"/>
    </xf>
    <xf numFmtId="0" fontId="11" fillId="0" borderId="26" xfId="2" applyNumberFormat="1" applyFont="1" applyFill="1" applyBorder="1" applyAlignment="1" applyProtection="1">
      <alignment horizontal="center" vertical="center" wrapText="1"/>
    </xf>
    <xf numFmtId="0" fontId="11" fillId="0" borderId="27" xfId="2" applyNumberFormat="1" applyFont="1" applyFill="1" applyBorder="1" applyAlignment="1" applyProtection="1">
      <alignment horizontal="center" vertical="center" wrapText="1"/>
    </xf>
    <xf numFmtId="0" fontId="11" fillId="0" borderId="28" xfId="2" applyNumberFormat="1" applyFont="1" applyFill="1" applyBorder="1" applyAlignment="1" applyProtection="1">
      <alignment horizontal="center" vertical="center" wrapText="1"/>
    </xf>
    <xf numFmtId="0" fontId="11" fillId="0" borderId="4" xfId="2" applyNumberFormat="1" applyFont="1" applyBorder="1" applyAlignment="1" applyProtection="1">
      <alignment horizontal="center" vertical="center"/>
    </xf>
    <xf numFmtId="9" fontId="17" fillId="0" borderId="4" xfId="3" applyNumberFormat="1" applyFont="1" applyBorder="1" applyAlignment="1" applyProtection="1">
      <alignment horizontal="center" vertical="center"/>
    </xf>
    <xf numFmtId="9" fontId="17" fillId="0" borderId="24" xfId="3" applyNumberFormat="1" applyFont="1" applyBorder="1" applyAlignment="1" applyProtection="1">
      <alignment horizontal="center" vertical="center"/>
    </xf>
    <xf numFmtId="9" fontId="17" fillId="0" borderId="25" xfId="3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1" fillId="0" borderId="29" xfId="2" applyNumberFormat="1" applyFont="1" applyFill="1" applyBorder="1" applyAlignment="1" applyProtection="1">
      <alignment horizontal="left" vertical="center" wrapText="1"/>
    </xf>
    <xf numFmtId="0" fontId="11" fillId="0" borderId="30" xfId="2" applyNumberFormat="1" applyFont="1" applyFill="1" applyBorder="1" applyAlignment="1" applyProtection="1">
      <alignment horizontal="left" vertical="center" wrapText="1"/>
    </xf>
    <xf numFmtId="0" fontId="11" fillId="0" borderId="31" xfId="2" applyNumberFormat="1" applyFont="1" applyFill="1" applyBorder="1" applyAlignment="1" applyProtection="1">
      <alignment horizontal="left" vertical="center" wrapText="1"/>
    </xf>
    <xf numFmtId="0" fontId="11" fillId="0" borderId="6" xfId="2" applyNumberFormat="1" applyFont="1" applyFill="1" applyBorder="1" applyAlignment="1" applyProtection="1">
      <alignment vertical="center"/>
    </xf>
    <xf numFmtId="164" fontId="17" fillId="0" borderId="7" xfId="3" applyNumberFormat="1" applyFont="1" applyBorder="1" applyAlignment="1" applyProtection="1">
      <alignment horizontal="center" vertical="center"/>
    </xf>
    <xf numFmtId="0" fontId="17" fillId="0" borderId="0" xfId="2" applyNumberFormat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right" vertical="center"/>
    </xf>
    <xf numFmtId="0" fontId="11" fillId="0" borderId="32" xfId="2" applyNumberFormat="1" applyFont="1" applyFill="1" applyBorder="1" applyAlignment="1" applyProtection="1">
      <alignment horizontal="left" vertical="center" wrapText="1"/>
    </xf>
    <xf numFmtId="0" fontId="11" fillId="0" borderId="33" xfId="2" applyNumberFormat="1" applyFont="1" applyFill="1" applyBorder="1" applyAlignment="1" applyProtection="1">
      <alignment horizontal="left" vertical="center" wrapText="1"/>
    </xf>
    <xf numFmtId="0" fontId="11" fillId="0" borderId="34" xfId="2" applyNumberFormat="1" applyFont="1" applyFill="1" applyBorder="1" applyAlignment="1" applyProtection="1">
      <alignment horizontal="left" vertical="center" wrapText="1"/>
    </xf>
    <xf numFmtId="0" fontId="11" fillId="0" borderId="11" xfId="2" applyNumberFormat="1" applyFont="1" applyBorder="1" applyAlignment="1" applyProtection="1">
      <alignment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1" fillId="0" borderId="6" xfId="2" applyNumberFormat="1" applyFont="1" applyFill="1" applyBorder="1" applyAlignment="1" applyProtection="1">
      <alignment horizontal="center" vertical="center" wrapText="1"/>
    </xf>
    <xf numFmtId="0" fontId="11" fillId="0" borderId="6" xfId="2" applyNumberFormat="1" applyFont="1" applyBorder="1" applyAlignment="1" applyProtection="1">
      <alignment horizontal="center" vertical="center"/>
    </xf>
    <xf numFmtId="164" fontId="17" fillId="0" borderId="6" xfId="3" applyNumberFormat="1" applyFont="1" applyBorder="1" applyAlignment="1" applyProtection="1">
      <alignment horizontal="center" vertical="center"/>
    </xf>
    <xf numFmtId="165" fontId="11" fillId="0" borderId="6" xfId="2" applyNumberFormat="1" applyFont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right" vertical="center" wrapText="1"/>
    </xf>
    <xf numFmtId="0" fontId="11" fillId="0" borderId="1" xfId="2" applyNumberFormat="1" applyFont="1" applyBorder="1" applyAlignment="1" applyProtection="1">
      <alignment horizontal="center" vertical="center"/>
    </xf>
    <xf numFmtId="164" fontId="17" fillId="0" borderId="1" xfId="3" applyNumberFormat="1" applyFont="1" applyBorder="1" applyAlignment="1" applyProtection="1">
      <alignment horizontal="center" vertical="center"/>
    </xf>
    <xf numFmtId="165" fontId="11" fillId="0" borderId="1" xfId="2" applyNumberFormat="1" applyFont="1" applyBorder="1" applyAlignment="1" applyProtection="1">
      <alignment horizontal="center" vertical="center"/>
    </xf>
    <xf numFmtId="0" fontId="11" fillId="0" borderId="11" xfId="2" applyNumberFormat="1" applyFont="1" applyFill="1" applyBorder="1" applyAlignment="1" applyProtection="1">
      <alignment horizontal="right" vertical="center" wrapText="1"/>
    </xf>
    <xf numFmtId="0" fontId="11" fillId="0" borderId="11" xfId="2" applyNumberFormat="1" applyFont="1" applyBorder="1" applyAlignment="1" applyProtection="1">
      <alignment horizontal="center" vertical="center"/>
    </xf>
    <xf numFmtId="164" fontId="17" fillId="0" borderId="11" xfId="3" applyNumberFormat="1" applyFont="1" applyBorder="1" applyAlignment="1" applyProtection="1">
      <alignment horizontal="center" vertical="center"/>
    </xf>
    <xf numFmtId="165" fontId="11" fillId="0" borderId="11" xfId="2" applyNumberFormat="1" applyFont="1" applyBorder="1" applyAlignment="1" applyProtection="1">
      <alignment horizontal="center" vertical="center"/>
    </xf>
  </cellXfs>
  <cellStyles count="7">
    <cellStyle name="Обычный" xfId="0" builtinId="0"/>
    <cellStyle name="Обычный 2" xfId="5"/>
    <cellStyle name="Обычный 4" xfId="1"/>
    <cellStyle name="Обычный 5" xfId="2"/>
    <cellStyle name="Обычный_Gol_edn" xfId="6"/>
    <cellStyle name="Процентный 2" xfId="4"/>
    <cellStyle name="Процентный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AAC1C6"/>
      <color rgb="FFFFFF99"/>
      <color rgb="FFF6E1DA"/>
      <color rgb="FFE3C7E3"/>
      <color rgb="FFABD5DD"/>
      <color rgb="FFB1A2C2"/>
      <color rgb="FFC3E1E3"/>
      <color rgb="FFA5CB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0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G18" sqref="AG18"/>
    </sheetView>
  </sheetViews>
  <sheetFormatPr defaultRowHeight="15" x14ac:dyDescent="0.25"/>
  <cols>
    <col min="1" max="1" width="4" customWidth="1"/>
    <col min="2" max="2" width="16.28515625" customWidth="1"/>
    <col min="3" max="3" width="11.42578125" style="1" bestFit="1" customWidth="1"/>
    <col min="4" max="4" width="12.7109375" customWidth="1"/>
    <col min="5" max="5" width="9.42578125" customWidth="1"/>
    <col min="6" max="6" width="8.85546875" customWidth="1"/>
    <col min="7" max="7" width="8.140625" customWidth="1"/>
    <col min="8" max="8" width="7.42578125" style="1" bestFit="1" customWidth="1"/>
    <col min="9" max="10" width="6.42578125" bestFit="1" customWidth="1"/>
    <col min="11" max="11" width="6.42578125" customWidth="1"/>
    <col min="12" max="12" width="6.42578125" bestFit="1" customWidth="1"/>
    <col min="13" max="13" width="6.42578125" customWidth="1"/>
    <col min="14" max="14" width="6.42578125" bestFit="1" customWidth="1"/>
    <col min="15" max="15" width="8" style="1" customWidth="1"/>
    <col min="16" max="16" width="5.42578125" bestFit="1" customWidth="1"/>
    <col min="17" max="17" width="6.85546875" bestFit="1" customWidth="1"/>
    <col min="18" max="18" width="6.42578125" style="1" bestFit="1" customWidth="1"/>
    <col min="19" max="19" width="6.42578125" bestFit="1" customWidth="1"/>
    <col min="20" max="20" width="7.42578125" customWidth="1"/>
    <col min="21" max="21" width="7.42578125" style="1" bestFit="1" customWidth="1"/>
    <col min="22" max="23" width="6.42578125" bestFit="1" customWidth="1"/>
    <col min="24" max="24" width="6.42578125" style="1" bestFit="1" customWidth="1"/>
    <col min="25" max="26" width="6.42578125" bestFit="1" customWidth="1"/>
    <col min="27" max="27" width="6.42578125" customWidth="1"/>
  </cols>
  <sheetData>
    <row r="1" spans="1:31" ht="30" customHeight="1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2" customFormat="1" ht="22.5" customHeight="1" x14ac:dyDescent="0.25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ht="16.5" thickBot="1" x14ac:dyDescent="0.3">
      <c r="A3" s="86"/>
      <c r="B3" s="86"/>
      <c r="C3" s="87"/>
      <c r="D3" s="86"/>
      <c r="E3" s="86"/>
      <c r="F3" s="86"/>
      <c r="G3" s="86"/>
      <c r="H3" s="87"/>
      <c r="I3" s="86"/>
      <c r="J3" s="86"/>
      <c r="K3" s="86"/>
      <c r="L3" s="86"/>
      <c r="M3" s="86"/>
      <c r="N3" s="86"/>
      <c r="O3" s="87"/>
      <c r="P3" s="86"/>
      <c r="Q3" s="86"/>
      <c r="R3" s="87"/>
      <c r="S3" s="86"/>
      <c r="T3" s="86"/>
      <c r="U3" s="87"/>
      <c r="V3" s="86"/>
      <c r="W3" s="86"/>
      <c r="X3" s="88"/>
      <c r="Y3" s="89"/>
      <c r="Z3" s="89"/>
      <c r="AA3" s="89"/>
      <c r="AB3" s="90"/>
      <c r="AC3" s="90"/>
      <c r="AD3" s="90"/>
      <c r="AE3" s="90"/>
    </row>
    <row r="4" spans="1:31" ht="43.5" customHeight="1" x14ac:dyDescent="0.25">
      <c r="A4" s="69" t="s">
        <v>1</v>
      </c>
      <c r="B4" s="71" t="s">
        <v>2</v>
      </c>
      <c r="C4" s="73" t="s">
        <v>51</v>
      </c>
      <c r="D4" s="75" t="s">
        <v>3</v>
      </c>
      <c r="E4" s="77" t="s">
        <v>4</v>
      </c>
      <c r="F4" s="77"/>
      <c r="G4" s="58" t="s">
        <v>96</v>
      </c>
      <c r="H4" s="65" t="s">
        <v>95</v>
      </c>
      <c r="I4" s="66"/>
      <c r="J4" s="66"/>
      <c r="K4" s="58" t="s">
        <v>100</v>
      </c>
      <c r="L4" s="67" t="s">
        <v>5</v>
      </c>
      <c r="M4" s="63"/>
      <c r="N4" s="68"/>
      <c r="O4" s="62" t="s">
        <v>6</v>
      </c>
      <c r="P4" s="63"/>
      <c r="Q4" s="68"/>
      <c r="R4" s="62" t="s">
        <v>7</v>
      </c>
      <c r="S4" s="63"/>
      <c r="T4" s="68"/>
      <c r="U4" s="62" t="s">
        <v>8</v>
      </c>
      <c r="V4" s="63"/>
      <c r="W4" s="64"/>
      <c r="X4" s="62" t="s">
        <v>111</v>
      </c>
      <c r="Y4" s="63"/>
      <c r="Z4" s="63"/>
      <c r="AA4" s="60" t="s">
        <v>102</v>
      </c>
      <c r="AB4" s="62" t="s">
        <v>101</v>
      </c>
      <c r="AC4" s="63"/>
      <c r="AD4" s="63"/>
      <c r="AE4" s="58" t="s">
        <v>103</v>
      </c>
    </row>
    <row r="5" spans="1:31" ht="60.75" x14ac:dyDescent="0.25">
      <c r="A5" s="70"/>
      <c r="B5" s="72"/>
      <c r="C5" s="74"/>
      <c r="D5" s="76"/>
      <c r="E5" s="57" t="s">
        <v>9</v>
      </c>
      <c r="F5" s="8" t="s">
        <v>10</v>
      </c>
      <c r="G5" s="59"/>
      <c r="H5" s="9" t="s">
        <v>9</v>
      </c>
      <c r="I5" s="10" t="s">
        <v>3</v>
      </c>
      <c r="J5" s="10" t="s">
        <v>4</v>
      </c>
      <c r="K5" s="59"/>
      <c r="L5" s="11" t="s">
        <v>9</v>
      </c>
      <c r="M5" s="10" t="s">
        <v>11</v>
      </c>
      <c r="N5" s="12" t="s">
        <v>12</v>
      </c>
      <c r="O5" s="13" t="s">
        <v>9</v>
      </c>
      <c r="P5" s="10" t="s">
        <v>13</v>
      </c>
      <c r="Q5" s="12" t="s">
        <v>14</v>
      </c>
      <c r="R5" s="13" t="s">
        <v>9</v>
      </c>
      <c r="S5" s="10" t="s">
        <v>15</v>
      </c>
      <c r="T5" s="12" t="s">
        <v>12</v>
      </c>
      <c r="U5" s="13" t="s">
        <v>9</v>
      </c>
      <c r="V5" s="10" t="s">
        <v>3</v>
      </c>
      <c r="W5" s="14" t="s">
        <v>4</v>
      </c>
      <c r="X5" s="13" t="s">
        <v>9</v>
      </c>
      <c r="Y5" s="10" t="s">
        <v>3</v>
      </c>
      <c r="Z5" s="10" t="s">
        <v>4</v>
      </c>
      <c r="AA5" s="61"/>
      <c r="AB5" s="13" t="s">
        <v>9</v>
      </c>
      <c r="AC5" s="10" t="s">
        <v>3</v>
      </c>
      <c r="AD5" s="10" t="s">
        <v>4</v>
      </c>
      <c r="AE5" s="59"/>
    </row>
    <row r="6" spans="1:31" ht="17.25" customHeight="1" x14ac:dyDescent="0.25">
      <c r="A6" s="15">
        <v>1</v>
      </c>
      <c r="B6" s="16" t="s">
        <v>22</v>
      </c>
      <c r="C6" s="17">
        <f>D6+E6</f>
        <v>18512</v>
      </c>
      <c r="D6" s="18">
        <v>8898</v>
      </c>
      <c r="E6" s="19">
        <v>9614</v>
      </c>
      <c r="F6" s="20">
        <v>4161</v>
      </c>
      <c r="G6" s="21">
        <f>E6/D6*1000</f>
        <v>1080.4675207911891</v>
      </c>
      <c r="H6" s="22">
        <f>I6+J6</f>
        <v>9750</v>
      </c>
      <c r="I6" s="19">
        <v>4988</v>
      </c>
      <c r="J6" s="19">
        <v>4762</v>
      </c>
      <c r="K6" s="21">
        <f>H6/C6*100</f>
        <v>52.668539325842701</v>
      </c>
      <c r="L6" s="22">
        <f>M6+N6</f>
        <v>6261</v>
      </c>
      <c r="M6" s="19">
        <v>3117</v>
      </c>
      <c r="N6" s="23">
        <v>3144</v>
      </c>
      <c r="O6" s="24">
        <f>P6+Q6</f>
        <v>910</v>
      </c>
      <c r="P6" s="19">
        <f>S6-M6</f>
        <v>460</v>
      </c>
      <c r="Q6" s="23">
        <f>T6-N6</f>
        <v>450</v>
      </c>
      <c r="R6" s="25">
        <f>S6+T6</f>
        <v>7171</v>
      </c>
      <c r="S6" s="19">
        <v>3577</v>
      </c>
      <c r="T6" s="23">
        <v>3594</v>
      </c>
      <c r="U6" s="25">
        <f>V6+W6</f>
        <v>11341</v>
      </c>
      <c r="V6" s="19">
        <f>D6-S6</f>
        <v>5321</v>
      </c>
      <c r="W6" s="26">
        <f>E6-T6</f>
        <v>6020</v>
      </c>
      <c r="X6" s="25">
        <f>Y6+Z6</f>
        <v>2095</v>
      </c>
      <c r="Y6" s="19">
        <v>588</v>
      </c>
      <c r="Z6" s="19">
        <v>1507</v>
      </c>
      <c r="AA6" s="27">
        <f>X6/C6*100</f>
        <v>11.316983578219533</v>
      </c>
      <c r="AB6" s="25">
        <f>AC6+AD6</f>
        <v>6667</v>
      </c>
      <c r="AC6" s="19">
        <v>3322</v>
      </c>
      <c r="AD6" s="19">
        <v>3345</v>
      </c>
      <c r="AE6" s="21">
        <f>AB6/C6*100</f>
        <v>36.014477095937771</v>
      </c>
    </row>
    <row r="7" spans="1:31" ht="17.25" customHeight="1" x14ac:dyDescent="0.25">
      <c r="A7" s="15">
        <v>2</v>
      </c>
      <c r="B7" s="16" t="s">
        <v>16</v>
      </c>
      <c r="C7" s="17">
        <f>D7+E7</f>
        <v>30665</v>
      </c>
      <c r="D7" s="18">
        <v>14625</v>
      </c>
      <c r="E7" s="19">
        <v>16040</v>
      </c>
      <c r="F7" s="20">
        <v>7416</v>
      </c>
      <c r="G7" s="21">
        <f>E7/D7*1000</f>
        <v>1096.7521367521367</v>
      </c>
      <c r="H7" s="22">
        <f>I7+J7</f>
        <v>17346</v>
      </c>
      <c r="I7" s="19">
        <v>8992</v>
      </c>
      <c r="J7" s="19">
        <v>8354</v>
      </c>
      <c r="K7" s="21">
        <f>H7/C7*100</f>
        <v>56.566117723789333</v>
      </c>
      <c r="L7" s="22">
        <f>M7+N7</f>
        <v>6815</v>
      </c>
      <c r="M7" s="19">
        <v>3453</v>
      </c>
      <c r="N7" s="23">
        <v>3362</v>
      </c>
      <c r="O7" s="24">
        <f>P7+Q7</f>
        <v>1279</v>
      </c>
      <c r="P7" s="19">
        <f>S7-M7</f>
        <v>670</v>
      </c>
      <c r="Q7" s="23">
        <f>T7-N7</f>
        <v>609</v>
      </c>
      <c r="R7" s="25">
        <f t="shared" ref="R7:R13" si="0">S7+T7</f>
        <v>8094</v>
      </c>
      <c r="S7" s="19">
        <v>4123</v>
      </c>
      <c r="T7" s="23">
        <v>3971</v>
      </c>
      <c r="U7" s="25">
        <f t="shared" ref="U7:U13" si="1">V7+W7</f>
        <v>22571</v>
      </c>
      <c r="V7" s="19">
        <f>D7-S7</f>
        <v>10502</v>
      </c>
      <c r="W7" s="26">
        <f>E7-T7</f>
        <v>12069</v>
      </c>
      <c r="X7" s="25">
        <f t="shared" ref="X7:X13" si="2">Y7+Z7</f>
        <v>6015</v>
      </c>
      <c r="Y7" s="19">
        <v>1936</v>
      </c>
      <c r="Z7" s="19">
        <v>4079</v>
      </c>
      <c r="AA7" s="27">
        <f>X7/C7*100</f>
        <v>19.615196478069461</v>
      </c>
      <c r="AB7" s="25">
        <f t="shared" ref="AB7:AB13" si="3">AC7+AD7</f>
        <v>7304</v>
      </c>
      <c r="AC7" s="19">
        <v>3697</v>
      </c>
      <c r="AD7" s="19">
        <v>3607</v>
      </c>
      <c r="AE7" s="21">
        <f>AB7/C7*100</f>
        <v>23.818685798141203</v>
      </c>
    </row>
    <row r="8" spans="1:31" ht="17.25" customHeight="1" x14ac:dyDescent="0.25">
      <c r="A8" s="15">
        <v>3</v>
      </c>
      <c r="B8" s="16" t="s">
        <v>20</v>
      </c>
      <c r="C8" s="17">
        <f t="shared" ref="C8:C13" si="4">D8+E8</f>
        <v>14049</v>
      </c>
      <c r="D8" s="18">
        <v>6769</v>
      </c>
      <c r="E8" s="19">
        <v>7280</v>
      </c>
      <c r="F8" s="20">
        <v>2920</v>
      </c>
      <c r="G8" s="21">
        <f t="shared" ref="G8:G13" si="5">E8/D8*1000</f>
        <v>1075.4912099276112</v>
      </c>
      <c r="H8" s="22">
        <f t="shared" ref="H8:H13" si="6">I8+J8</f>
        <v>7279</v>
      </c>
      <c r="I8" s="19">
        <v>3858</v>
      </c>
      <c r="J8" s="19">
        <v>3421</v>
      </c>
      <c r="K8" s="21">
        <f t="shared" ref="K8:K13" si="7">H8/C8*100</f>
        <v>51.811516833938356</v>
      </c>
      <c r="L8" s="22">
        <f t="shared" ref="L8:L13" si="8">M8+N8</f>
        <v>3505</v>
      </c>
      <c r="M8" s="19">
        <v>1791</v>
      </c>
      <c r="N8" s="23">
        <v>1714</v>
      </c>
      <c r="O8" s="24">
        <f t="shared" ref="O8:O13" si="9">P8+Q8</f>
        <v>612</v>
      </c>
      <c r="P8" s="19">
        <f t="shared" ref="P8:P13" si="10">S8-M8</f>
        <v>349</v>
      </c>
      <c r="Q8" s="23">
        <f t="shared" ref="Q8:Q13" si="11">T8-N8</f>
        <v>263</v>
      </c>
      <c r="R8" s="25">
        <f t="shared" si="0"/>
        <v>4117</v>
      </c>
      <c r="S8" s="19">
        <v>2140</v>
      </c>
      <c r="T8" s="23">
        <v>1977</v>
      </c>
      <c r="U8" s="25">
        <f t="shared" si="1"/>
        <v>9932</v>
      </c>
      <c r="V8" s="19">
        <f t="shared" ref="V8:V13" si="12">D8-S8</f>
        <v>4629</v>
      </c>
      <c r="W8" s="26">
        <f t="shared" ref="W8:W13" si="13">E8-T8</f>
        <v>5303</v>
      </c>
      <c r="X8" s="25">
        <f t="shared" si="2"/>
        <v>3013</v>
      </c>
      <c r="Y8" s="19">
        <v>982</v>
      </c>
      <c r="Z8" s="19">
        <v>2031</v>
      </c>
      <c r="AA8" s="27">
        <f t="shared" ref="AA8:AA13" si="14">X8/C8*100</f>
        <v>21.446366289415618</v>
      </c>
      <c r="AB8" s="25">
        <f t="shared" si="3"/>
        <v>3757</v>
      </c>
      <c r="AC8" s="19">
        <v>1929</v>
      </c>
      <c r="AD8" s="19">
        <v>1828</v>
      </c>
      <c r="AE8" s="21">
        <f t="shared" ref="AE8:AE13" si="15">AB8/C8*100</f>
        <v>26.742116876646026</v>
      </c>
    </row>
    <row r="9" spans="1:31" ht="17.25" customHeight="1" x14ac:dyDescent="0.25">
      <c r="A9" s="15">
        <v>4</v>
      </c>
      <c r="B9" s="16" t="s">
        <v>18</v>
      </c>
      <c r="C9" s="17">
        <f t="shared" si="4"/>
        <v>10960</v>
      </c>
      <c r="D9" s="18">
        <v>5290</v>
      </c>
      <c r="E9" s="19">
        <v>5670</v>
      </c>
      <c r="F9" s="20">
        <v>2239</v>
      </c>
      <c r="G9" s="21">
        <f t="shared" si="5"/>
        <v>1071.8336483931948</v>
      </c>
      <c r="H9" s="22">
        <f t="shared" si="6"/>
        <v>5565</v>
      </c>
      <c r="I9" s="19">
        <v>2927</v>
      </c>
      <c r="J9" s="19">
        <v>2638</v>
      </c>
      <c r="K9" s="21">
        <f t="shared" si="7"/>
        <v>50.775547445255476</v>
      </c>
      <c r="L9" s="22">
        <f t="shared" si="8"/>
        <v>2757</v>
      </c>
      <c r="M9" s="19">
        <v>1421</v>
      </c>
      <c r="N9" s="23">
        <v>1336</v>
      </c>
      <c r="O9" s="24">
        <f t="shared" si="9"/>
        <v>477</v>
      </c>
      <c r="P9" s="19">
        <f t="shared" si="10"/>
        <v>232</v>
      </c>
      <c r="Q9" s="23">
        <f t="shared" si="11"/>
        <v>245</v>
      </c>
      <c r="R9" s="25">
        <f t="shared" si="0"/>
        <v>3234</v>
      </c>
      <c r="S9" s="19">
        <v>1653</v>
      </c>
      <c r="T9" s="23">
        <v>1581</v>
      </c>
      <c r="U9" s="25">
        <f t="shared" si="1"/>
        <v>7726</v>
      </c>
      <c r="V9" s="19">
        <f t="shared" si="12"/>
        <v>3637</v>
      </c>
      <c r="W9" s="26">
        <f t="shared" si="13"/>
        <v>4089</v>
      </c>
      <c r="X9" s="25">
        <f t="shared" si="2"/>
        <v>2440</v>
      </c>
      <c r="Y9" s="19">
        <v>856</v>
      </c>
      <c r="Z9" s="19">
        <v>1584</v>
      </c>
      <c r="AA9" s="27">
        <f t="shared" si="14"/>
        <v>22.262773722627738</v>
      </c>
      <c r="AB9" s="25">
        <f t="shared" si="3"/>
        <v>2955</v>
      </c>
      <c r="AC9" s="19">
        <v>1507</v>
      </c>
      <c r="AD9" s="19">
        <v>1448</v>
      </c>
      <c r="AE9" s="21">
        <f t="shared" si="15"/>
        <v>26.961678832116785</v>
      </c>
    </row>
    <row r="10" spans="1:31" ht="17.25" customHeight="1" x14ac:dyDescent="0.25">
      <c r="A10" s="15">
        <v>5</v>
      </c>
      <c r="B10" s="16" t="s">
        <v>21</v>
      </c>
      <c r="C10" s="17">
        <f t="shared" si="4"/>
        <v>11798</v>
      </c>
      <c r="D10" s="18">
        <v>5638</v>
      </c>
      <c r="E10" s="19">
        <v>6160</v>
      </c>
      <c r="F10" s="20">
        <v>2688</v>
      </c>
      <c r="G10" s="21">
        <f t="shared" si="5"/>
        <v>1092.5860234125578</v>
      </c>
      <c r="H10" s="22">
        <f t="shared" si="6"/>
        <v>6135</v>
      </c>
      <c r="I10" s="19">
        <v>3116</v>
      </c>
      <c r="J10" s="19">
        <v>3019</v>
      </c>
      <c r="K10" s="21">
        <f t="shared" si="7"/>
        <v>52.000339040515343</v>
      </c>
      <c r="L10" s="22">
        <f t="shared" si="8"/>
        <v>3893</v>
      </c>
      <c r="M10" s="3">
        <v>1984</v>
      </c>
      <c r="N10" s="4">
        <v>1909</v>
      </c>
      <c r="O10" s="24">
        <f t="shared" si="9"/>
        <v>502</v>
      </c>
      <c r="P10" s="19">
        <f t="shared" si="10"/>
        <v>246</v>
      </c>
      <c r="Q10" s="23">
        <f t="shared" si="11"/>
        <v>256</v>
      </c>
      <c r="R10" s="25">
        <f t="shared" si="0"/>
        <v>4395</v>
      </c>
      <c r="S10" s="19">
        <v>2230</v>
      </c>
      <c r="T10" s="23">
        <v>2165</v>
      </c>
      <c r="U10" s="25">
        <f t="shared" si="1"/>
        <v>7403</v>
      </c>
      <c r="V10" s="19">
        <f t="shared" si="12"/>
        <v>3408</v>
      </c>
      <c r="W10" s="26">
        <f t="shared" si="13"/>
        <v>3995</v>
      </c>
      <c r="X10" s="25">
        <f t="shared" si="2"/>
        <v>1550</v>
      </c>
      <c r="Y10" s="19">
        <v>430</v>
      </c>
      <c r="Z10" s="19">
        <v>1120</v>
      </c>
      <c r="AA10" s="27">
        <f t="shared" si="14"/>
        <v>13.137819969486353</v>
      </c>
      <c r="AB10" s="25">
        <f t="shared" si="3"/>
        <v>4113</v>
      </c>
      <c r="AC10" s="19">
        <v>2092</v>
      </c>
      <c r="AD10" s="19">
        <v>2021</v>
      </c>
      <c r="AE10" s="21">
        <f t="shared" si="15"/>
        <v>34.861840989998306</v>
      </c>
    </row>
    <row r="11" spans="1:31" ht="17.25" customHeight="1" x14ac:dyDescent="0.25">
      <c r="A11" s="15">
        <v>6</v>
      </c>
      <c r="B11" s="16" t="s">
        <v>23</v>
      </c>
      <c r="C11" s="17">
        <f t="shared" si="4"/>
        <v>14297</v>
      </c>
      <c r="D11" s="18">
        <v>6945</v>
      </c>
      <c r="E11" s="19">
        <v>7352</v>
      </c>
      <c r="F11" s="20">
        <v>2962</v>
      </c>
      <c r="G11" s="21">
        <f t="shared" si="5"/>
        <v>1058.6033117350612</v>
      </c>
      <c r="H11" s="22">
        <f t="shared" si="6"/>
        <v>7155</v>
      </c>
      <c r="I11" s="19">
        <v>3778</v>
      </c>
      <c r="J11" s="19">
        <v>3377</v>
      </c>
      <c r="K11" s="21">
        <f t="shared" si="7"/>
        <v>50.045464083374135</v>
      </c>
      <c r="L11" s="22">
        <f t="shared" si="8"/>
        <v>4218</v>
      </c>
      <c r="M11" s="19">
        <v>2153</v>
      </c>
      <c r="N11" s="23">
        <v>2065</v>
      </c>
      <c r="O11" s="24">
        <f t="shared" si="9"/>
        <v>624</v>
      </c>
      <c r="P11" s="19">
        <f t="shared" si="10"/>
        <v>313</v>
      </c>
      <c r="Q11" s="23">
        <f t="shared" si="11"/>
        <v>311</v>
      </c>
      <c r="R11" s="25">
        <f t="shared" si="0"/>
        <v>4842</v>
      </c>
      <c r="S11" s="19">
        <v>2466</v>
      </c>
      <c r="T11" s="23">
        <v>2376</v>
      </c>
      <c r="U11" s="25">
        <f t="shared" si="1"/>
        <v>9455</v>
      </c>
      <c r="V11" s="19">
        <f t="shared" si="12"/>
        <v>4479</v>
      </c>
      <c r="W11" s="26">
        <f t="shared" si="13"/>
        <v>4976</v>
      </c>
      <c r="X11" s="25">
        <f t="shared" si="2"/>
        <v>2610</v>
      </c>
      <c r="Y11" s="19">
        <v>857</v>
      </c>
      <c r="Z11" s="19">
        <v>1753</v>
      </c>
      <c r="AA11" s="27">
        <f t="shared" si="14"/>
        <v>18.255578093306287</v>
      </c>
      <c r="AB11" s="25">
        <f t="shared" si="3"/>
        <v>4532</v>
      </c>
      <c r="AC11" s="19">
        <v>2310</v>
      </c>
      <c r="AD11" s="19">
        <v>2222</v>
      </c>
      <c r="AE11" s="21">
        <f t="shared" si="15"/>
        <v>31.698957823319578</v>
      </c>
    </row>
    <row r="12" spans="1:31" ht="17.25" customHeight="1" x14ac:dyDescent="0.25">
      <c r="A12" s="15">
        <v>7</v>
      </c>
      <c r="B12" s="28" t="s">
        <v>104</v>
      </c>
      <c r="C12" s="17">
        <f t="shared" si="4"/>
        <v>15691</v>
      </c>
      <c r="D12" s="18">
        <v>7774</v>
      </c>
      <c r="E12" s="19">
        <v>7917</v>
      </c>
      <c r="F12" s="20">
        <v>3382</v>
      </c>
      <c r="G12" s="21">
        <f t="shared" si="5"/>
        <v>1018.3946488294315</v>
      </c>
      <c r="H12" s="22">
        <f t="shared" si="6"/>
        <v>8423</v>
      </c>
      <c r="I12" s="19">
        <v>4498</v>
      </c>
      <c r="J12" s="19">
        <v>3925</v>
      </c>
      <c r="K12" s="21">
        <f t="shared" si="7"/>
        <v>53.680453763303802</v>
      </c>
      <c r="L12" s="22">
        <f t="shared" si="8"/>
        <v>4079</v>
      </c>
      <c r="M12" s="19">
        <v>2156</v>
      </c>
      <c r="N12" s="23">
        <v>1923</v>
      </c>
      <c r="O12" s="24">
        <f t="shared" si="9"/>
        <v>716</v>
      </c>
      <c r="P12" s="19">
        <f t="shared" si="10"/>
        <v>374</v>
      </c>
      <c r="Q12" s="23">
        <f t="shared" si="11"/>
        <v>342</v>
      </c>
      <c r="R12" s="25">
        <f t="shared" si="0"/>
        <v>4795</v>
      </c>
      <c r="S12" s="19">
        <v>2530</v>
      </c>
      <c r="T12" s="23">
        <v>2265</v>
      </c>
      <c r="U12" s="25">
        <f t="shared" si="1"/>
        <v>10896</v>
      </c>
      <c r="V12" s="19">
        <f t="shared" si="12"/>
        <v>5244</v>
      </c>
      <c r="W12" s="26">
        <f t="shared" si="13"/>
        <v>5652</v>
      </c>
      <c r="X12" s="25">
        <f t="shared" si="2"/>
        <v>2896</v>
      </c>
      <c r="Y12" s="19">
        <v>975</v>
      </c>
      <c r="Z12" s="19">
        <v>1921</v>
      </c>
      <c r="AA12" s="27">
        <f t="shared" si="14"/>
        <v>18.456439997450769</v>
      </c>
      <c r="AB12" s="25">
        <f t="shared" si="3"/>
        <v>4372</v>
      </c>
      <c r="AC12" s="19">
        <v>2301</v>
      </c>
      <c r="AD12" s="19">
        <v>2071</v>
      </c>
      <c r="AE12" s="21">
        <f t="shared" si="15"/>
        <v>27.863106239245429</v>
      </c>
    </row>
    <row r="13" spans="1:31" ht="17.25" customHeight="1" x14ac:dyDescent="0.25">
      <c r="A13" s="15">
        <v>8</v>
      </c>
      <c r="B13" s="16" t="s">
        <v>24</v>
      </c>
      <c r="C13" s="17">
        <f t="shared" si="4"/>
        <v>10394</v>
      </c>
      <c r="D13" s="18">
        <v>4918</v>
      </c>
      <c r="E13" s="19">
        <v>5476</v>
      </c>
      <c r="F13" s="20">
        <v>2343</v>
      </c>
      <c r="G13" s="21">
        <f t="shared" si="5"/>
        <v>1113.4607564050427</v>
      </c>
      <c r="H13" s="22">
        <f t="shared" si="6"/>
        <v>5630</v>
      </c>
      <c r="I13" s="19">
        <v>2910</v>
      </c>
      <c r="J13" s="19">
        <v>2720</v>
      </c>
      <c r="K13" s="21">
        <f t="shared" si="7"/>
        <v>54.165864922070426</v>
      </c>
      <c r="L13" s="22">
        <f t="shared" si="8"/>
        <v>2469</v>
      </c>
      <c r="M13" s="19">
        <v>1217</v>
      </c>
      <c r="N13" s="23">
        <v>1252</v>
      </c>
      <c r="O13" s="24">
        <f t="shared" si="9"/>
        <v>419</v>
      </c>
      <c r="P13" s="19">
        <f t="shared" si="10"/>
        <v>207</v>
      </c>
      <c r="Q13" s="23">
        <f t="shared" si="11"/>
        <v>212</v>
      </c>
      <c r="R13" s="25">
        <f t="shared" si="0"/>
        <v>2888</v>
      </c>
      <c r="S13" s="19">
        <v>1424</v>
      </c>
      <c r="T13" s="23">
        <v>1464</v>
      </c>
      <c r="U13" s="25">
        <f t="shared" si="1"/>
        <v>7506</v>
      </c>
      <c r="V13" s="19">
        <f t="shared" si="12"/>
        <v>3494</v>
      </c>
      <c r="W13" s="26">
        <f t="shared" si="13"/>
        <v>4012</v>
      </c>
      <c r="X13" s="25">
        <f t="shared" si="2"/>
        <v>2129</v>
      </c>
      <c r="Y13" s="19">
        <v>711</v>
      </c>
      <c r="Z13" s="19">
        <v>1418</v>
      </c>
      <c r="AA13" s="27">
        <f t="shared" si="14"/>
        <v>20.482970944775833</v>
      </c>
      <c r="AB13" s="25">
        <f t="shared" si="3"/>
        <v>2635</v>
      </c>
      <c r="AC13" s="19">
        <v>1297</v>
      </c>
      <c r="AD13" s="19">
        <v>1338</v>
      </c>
      <c r="AE13" s="21">
        <f t="shared" si="15"/>
        <v>25.351164133153741</v>
      </c>
    </row>
    <row r="14" spans="1:31" ht="17.25" customHeight="1" x14ac:dyDescent="0.25">
      <c r="A14" s="15">
        <v>9</v>
      </c>
      <c r="B14" s="16" t="s">
        <v>17</v>
      </c>
      <c r="C14" s="17">
        <f t="shared" ref="C14:C17" si="16">D14+E14</f>
        <v>7471</v>
      </c>
      <c r="D14" s="18">
        <v>3625</v>
      </c>
      <c r="E14" s="19">
        <v>3846</v>
      </c>
      <c r="F14" s="20">
        <v>1578</v>
      </c>
      <c r="G14" s="21">
        <f t="shared" ref="G14:G18" si="17">E14/D14*1000</f>
        <v>1060.9655172413793</v>
      </c>
      <c r="H14" s="22">
        <f t="shared" ref="H14:H17" si="18">I14+J14</f>
        <v>3888</v>
      </c>
      <c r="I14" s="19">
        <v>2049</v>
      </c>
      <c r="J14" s="19">
        <v>1839</v>
      </c>
      <c r="K14" s="21">
        <f t="shared" ref="K14:K18" si="19">H14/C14*100</f>
        <v>52.041226074153393</v>
      </c>
      <c r="L14" s="22">
        <f t="shared" ref="L14:L17" si="20">M14+N14</f>
        <v>1873</v>
      </c>
      <c r="M14" s="19">
        <v>958</v>
      </c>
      <c r="N14" s="23">
        <v>915</v>
      </c>
      <c r="O14" s="24">
        <f t="shared" ref="O14:O15" si="21">P14+Q14</f>
        <v>325</v>
      </c>
      <c r="P14" s="19">
        <f t="shared" ref="P14:P15" si="22">S14-M14</f>
        <v>161</v>
      </c>
      <c r="Q14" s="23">
        <f t="shared" ref="Q14:Q15" si="23">T14-N14</f>
        <v>164</v>
      </c>
      <c r="R14" s="25">
        <f t="shared" ref="R14:R17" si="24">S14+T14</f>
        <v>2198</v>
      </c>
      <c r="S14" s="19">
        <v>1119</v>
      </c>
      <c r="T14" s="23">
        <v>1079</v>
      </c>
      <c r="U14" s="25">
        <f t="shared" ref="U14:U15" si="25">V14+W14</f>
        <v>5273</v>
      </c>
      <c r="V14" s="19">
        <f t="shared" ref="V14:V17" si="26">D14-S14</f>
        <v>2506</v>
      </c>
      <c r="W14" s="26">
        <f t="shared" ref="W14:W17" si="27">E14-T14</f>
        <v>2767</v>
      </c>
      <c r="X14" s="25">
        <f t="shared" ref="X14:X15" si="28">Y14+Z14</f>
        <v>1558</v>
      </c>
      <c r="Y14" s="19">
        <v>542</v>
      </c>
      <c r="Z14" s="19">
        <v>1016</v>
      </c>
      <c r="AA14" s="27">
        <f t="shared" ref="AA14:AA18" si="29">X14/C14*100</f>
        <v>20.853968678891714</v>
      </c>
      <c r="AB14" s="25">
        <f t="shared" ref="AB14:AB17" si="30">AC14+AD14</f>
        <v>2025</v>
      </c>
      <c r="AC14" s="19">
        <v>1034</v>
      </c>
      <c r="AD14" s="19">
        <v>991</v>
      </c>
      <c r="AE14" s="21">
        <f t="shared" ref="AE14:AE18" si="31">AB14/C14*100</f>
        <v>27.104805246954893</v>
      </c>
    </row>
    <row r="15" spans="1:31" ht="17.25" customHeight="1" x14ac:dyDescent="0.25">
      <c r="A15" s="15">
        <v>10</v>
      </c>
      <c r="B15" s="16" t="s">
        <v>19</v>
      </c>
      <c r="C15" s="17">
        <f t="shared" si="16"/>
        <v>11975</v>
      </c>
      <c r="D15" s="18">
        <v>5751</v>
      </c>
      <c r="E15" s="19">
        <v>6224</v>
      </c>
      <c r="F15" s="20">
        <v>2472</v>
      </c>
      <c r="G15" s="21">
        <f t="shared" si="17"/>
        <v>1082.2465658146409</v>
      </c>
      <c r="H15" s="22">
        <f t="shared" si="18"/>
        <v>5966</v>
      </c>
      <c r="I15" s="19">
        <v>3109</v>
      </c>
      <c r="J15" s="19">
        <v>2857</v>
      </c>
      <c r="K15" s="21">
        <f t="shared" si="19"/>
        <v>49.820459290187891</v>
      </c>
      <c r="L15" s="22">
        <f t="shared" si="20"/>
        <v>3379</v>
      </c>
      <c r="M15" s="19">
        <v>1750</v>
      </c>
      <c r="N15" s="23">
        <v>1629</v>
      </c>
      <c r="O15" s="24">
        <f t="shared" si="21"/>
        <v>507</v>
      </c>
      <c r="P15" s="19">
        <f t="shared" si="22"/>
        <v>269</v>
      </c>
      <c r="Q15" s="23">
        <f t="shared" si="23"/>
        <v>238</v>
      </c>
      <c r="R15" s="25">
        <f t="shared" si="24"/>
        <v>3886</v>
      </c>
      <c r="S15" s="19">
        <v>2019</v>
      </c>
      <c r="T15" s="23">
        <v>1867</v>
      </c>
      <c r="U15" s="25">
        <f t="shared" si="25"/>
        <v>8089</v>
      </c>
      <c r="V15" s="19">
        <f t="shared" si="26"/>
        <v>3732</v>
      </c>
      <c r="W15" s="26">
        <f t="shared" si="27"/>
        <v>4357</v>
      </c>
      <c r="X15" s="25">
        <f t="shared" si="28"/>
        <v>2390</v>
      </c>
      <c r="Y15" s="19">
        <v>768</v>
      </c>
      <c r="Z15" s="19">
        <v>1622</v>
      </c>
      <c r="AA15" s="27">
        <f t="shared" si="29"/>
        <v>19.958246346555324</v>
      </c>
      <c r="AB15" s="25">
        <f t="shared" si="30"/>
        <v>3619</v>
      </c>
      <c r="AC15" s="19">
        <v>1874</v>
      </c>
      <c r="AD15" s="19">
        <v>1745</v>
      </c>
      <c r="AE15" s="21">
        <f t="shared" si="31"/>
        <v>30.221294363256785</v>
      </c>
    </row>
    <row r="16" spans="1:31" ht="17.25" customHeight="1" x14ac:dyDescent="0.25">
      <c r="A16" s="29" t="s">
        <v>25</v>
      </c>
      <c r="B16" s="30" t="s">
        <v>26</v>
      </c>
      <c r="C16" s="17">
        <f>D16+E16</f>
        <v>145812</v>
      </c>
      <c r="D16" s="31">
        <f>SUM(D6:D15)</f>
        <v>70233</v>
      </c>
      <c r="E16" s="32">
        <f>SUM(E6:E15)</f>
        <v>75579</v>
      </c>
      <c r="F16" s="32">
        <f>SUM(F6:F15)</f>
        <v>32161</v>
      </c>
      <c r="G16" s="33">
        <f t="shared" si="17"/>
        <v>1076.1180641578744</v>
      </c>
      <c r="H16" s="34">
        <f>SUM(H6:H15)</f>
        <v>77137</v>
      </c>
      <c r="I16" s="32">
        <f>SUM(I6:I15)</f>
        <v>40225</v>
      </c>
      <c r="J16" s="32">
        <f>SUM(J6:J15)</f>
        <v>36912</v>
      </c>
      <c r="K16" s="33">
        <f t="shared" si="19"/>
        <v>52.901681617425176</v>
      </c>
      <c r="L16" s="34">
        <f t="shared" ref="L16:Z16" si="32">SUM(L6:L15)</f>
        <v>39249</v>
      </c>
      <c r="M16" s="32">
        <f t="shared" si="32"/>
        <v>20000</v>
      </c>
      <c r="N16" s="35">
        <f t="shared" si="32"/>
        <v>19249</v>
      </c>
      <c r="O16" s="31">
        <f t="shared" si="32"/>
        <v>6371</v>
      </c>
      <c r="P16" s="32">
        <f t="shared" si="32"/>
        <v>3281</v>
      </c>
      <c r="Q16" s="35">
        <f t="shared" si="32"/>
        <v>3090</v>
      </c>
      <c r="R16" s="36">
        <f t="shared" si="32"/>
        <v>45620</v>
      </c>
      <c r="S16" s="32">
        <f t="shared" si="32"/>
        <v>23281</v>
      </c>
      <c r="T16" s="35">
        <f t="shared" si="32"/>
        <v>22339</v>
      </c>
      <c r="U16" s="36">
        <f t="shared" si="32"/>
        <v>100192</v>
      </c>
      <c r="V16" s="32">
        <f t="shared" si="32"/>
        <v>46952</v>
      </c>
      <c r="W16" s="37">
        <f t="shared" si="32"/>
        <v>53240</v>
      </c>
      <c r="X16" s="36">
        <f t="shared" si="32"/>
        <v>26696</v>
      </c>
      <c r="Y16" s="32">
        <f t="shared" si="32"/>
        <v>8645</v>
      </c>
      <c r="Z16" s="32">
        <f t="shared" si="32"/>
        <v>18051</v>
      </c>
      <c r="AA16" s="38">
        <f t="shared" si="29"/>
        <v>18.308506844429814</v>
      </c>
      <c r="AB16" s="36">
        <f>SUM(AB6:AB15)</f>
        <v>41979</v>
      </c>
      <c r="AC16" s="32">
        <f>SUM(AC6:AC15)</f>
        <v>21363</v>
      </c>
      <c r="AD16" s="32">
        <f>SUM(AD6:AD15)</f>
        <v>20616</v>
      </c>
      <c r="AE16" s="33">
        <f t="shared" si="31"/>
        <v>28.78981153814501</v>
      </c>
    </row>
    <row r="17" spans="1:31" ht="17.25" customHeight="1" x14ac:dyDescent="0.25">
      <c r="A17" s="15">
        <v>11</v>
      </c>
      <c r="B17" s="16" t="s">
        <v>27</v>
      </c>
      <c r="C17" s="17">
        <f t="shared" si="16"/>
        <v>64957</v>
      </c>
      <c r="D17" s="18">
        <v>29163</v>
      </c>
      <c r="E17" s="19">
        <v>35794</v>
      </c>
      <c r="F17" s="20">
        <v>18668</v>
      </c>
      <c r="G17" s="21">
        <f t="shared" si="17"/>
        <v>1227.377155985324</v>
      </c>
      <c r="H17" s="22">
        <f t="shared" si="18"/>
        <v>38763</v>
      </c>
      <c r="I17" s="19">
        <v>18131</v>
      </c>
      <c r="J17" s="19">
        <v>20632</v>
      </c>
      <c r="K17" s="21">
        <f t="shared" si="19"/>
        <v>59.674861831673262</v>
      </c>
      <c r="L17" s="22">
        <f t="shared" si="20"/>
        <v>14238</v>
      </c>
      <c r="M17" s="19">
        <v>7375</v>
      </c>
      <c r="N17" s="23">
        <v>6863</v>
      </c>
      <c r="O17" s="24">
        <f>P17+Q17</f>
        <v>3643</v>
      </c>
      <c r="P17" s="19">
        <f t="shared" ref="P17" si="33">S17-M17</f>
        <v>1759</v>
      </c>
      <c r="Q17" s="23">
        <f t="shared" ref="Q17" si="34">T17-N17</f>
        <v>1884</v>
      </c>
      <c r="R17" s="25">
        <f t="shared" si="24"/>
        <v>17881</v>
      </c>
      <c r="S17" s="19">
        <v>9134</v>
      </c>
      <c r="T17" s="23">
        <v>8747</v>
      </c>
      <c r="U17" s="24">
        <f>V17+W17</f>
        <v>47076</v>
      </c>
      <c r="V17" s="19">
        <f t="shared" si="26"/>
        <v>20029</v>
      </c>
      <c r="W17" s="26">
        <f t="shared" si="27"/>
        <v>27047</v>
      </c>
      <c r="X17" s="25">
        <f>Y17+Z17</f>
        <v>11007</v>
      </c>
      <c r="Y17" s="19">
        <v>3223</v>
      </c>
      <c r="Z17" s="19">
        <v>7784</v>
      </c>
      <c r="AA17" s="27">
        <f t="shared" si="29"/>
        <v>16.945055960096681</v>
      </c>
      <c r="AB17" s="25">
        <f t="shared" si="30"/>
        <v>15187</v>
      </c>
      <c r="AC17" s="19">
        <v>7809</v>
      </c>
      <c r="AD17" s="19">
        <v>7378</v>
      </c>
      <c r="AE17" s="21">
        <f t="shared" si="31"/>
        <v>23.380082208230061</v>
      </c>
    </row>
    <row r="18" spans="1:31" ht="28.5" customHeight="1" thickBot="1" x14ac:dyDescent="0.3">
      <c r="A18" s="39" t="s">
        <v>25</v>
      </c>
      <c r="B18" s="40" t="s">
        <v>28</v>
      </c>
      <c r="C18" s="41">
        <f>C16+C17</f>
        <v>210769</v>
      </c>
      <c r="D18" s="42">
        <f t="shared" ref="D18:AD18" si="35">D16+D17</f>
        <v>99396</v>
      </c>
      <c r="E18" s="43">
        <f t="shared" si="35"/>
        <v>111373</v>
      </c>
      <c r="F18" s="43">
        <f t="shared" si="35"/>
        <v>50829</v>
      </c>
      <c r="G18" s="44">
        <f t="shared" si="17"/>
        <v>1120.4978067527868</v>
      </c>
      <c r="H18" s="45">
        <f t="shared" si="35"/>
        <v>115900</v>
      </c>
      <c r="I18" s="43">
        <f t="shared" si="35"/>
        <v>58356</v>
      </c>
      <c r="J18" s="43">
        <f t="shared" si="35"/>
        <v>57544</v>
      </c>
      <c r="K18" s="44">
        <f t="shared" si="19"/>
        <v>54.989111301946679</v>
      </c>
      <c r="L18" s="45">
        <f t="shared" si="35"/>
        <v>53487</v>
      </c>
      <c r="M18" s="43">
        <f t="shared" si="35"/>
        <v>27375</v>
      </c>
      <c r="N18" s="46">
        <f t="shared" si="35"/>
        <v>26112</v>
      </c>
      <c r="O18" s="47">
        <f>O16+O17</f>
        <v>10014</v>
      </c>
      <c r="P18" s="43">
        <f t="shared" si="35"/>
        <v>5040</v>
      </c>
      <c r="Q18" s="46">
        <f t="shared" si="35"/>
        <v>4974</v>
      </c>
      <c r="R18" s="42">
        <f t="shared" si="35"/>
        <v>63501</v>
      </c>
      <c r="S18" s="43">
        <f t="shared" si="35"/>
        <v>32415</v>
      </c>
      <c r="T18" s="46">
        <f t="shared" si="35"/>
        <v>31086</v>
      </c>
      <c r="U18" s="42">
        <f t="shared" si="35"/>
        <v>147268</v>
      </c>
      <c r="V18" s="43">
        <f t="shared" si="35"/>
        <v>66981</v>
      </c>
      <c r="W18" s="41">
        <f t="shared" si="35"/>
        <v>80287</v>
      </c>
      <c r="X18" s="42">
        <f t="shared" si="35"/>
        <v>37703</v>
      </c>
      <c r="Y18" s="43">
        <f t="shared" si="35"/>
        <v>11868</v>
      </c>
      <c r="Z18" s="43">
        <f t="shared" si="35"/>
        <v>25835</v>
      </c>
      <c r="AA18" s="48">
        <f t="shared" si="29"/>
        <v>17.888304257267436</v>
      </c>
      <c r="AB18" s="42">
        <f t="shared" si="35"/>
        <v>57166</v>
      </c>
      <c r="AC18" s="43">
        <f t="shared" si="35"/>
        <v>29172</v>
      </c>
      <c r="AD18" s="43">
        <f t="shared" si="35"/>
        <v>27994</v>
      </c>
      <c r="AE18" s="44">
        <f t="shared" si="31"/>
        <v>27.122584440785886</v>
      </c>
    </row>
    <row r="19" spans="1:31" x14ac:dyDescent="0.25">
      <c r="A19" s="91"/>
      <c r="B19" s="91"/>
      <c r="C19" s="92"/>
      <c r="D19" s="91"/>
      <c r="E19" s="91"/>
      <c r="F19" s="91"/>
      <c r="G19" s="91"/>
      <c r="H19" s="92"/>
      <c r="I19" s="91"/>
      <c r="J19" s="91"/>
      <c r="K19" s="91"/>
      <c r="L19" s="91"/>
      <c r="M19" s="91"/>
      <c r="N19" s="91"/>
      <c r="O19" s="93"/>
      <c r="P19" s="94"/>
      <c r="Q19" s="94"/>
      <c r="R19" s="93"/>
      <c r="S19" s="91"/>
      <c r="T19" s="91"/>
      <c r="U19" s="92"/>
      <c r="V19" s="91"/>
      <c r="W19" s="91"/>
      <c r="X19" s="92"/>
      <c r="Y19" s="91"/>
      <c r="Z19" s="91"/>
      <c r="AA19" s="91"/>
      <c r="AB19" s="90"/>
      <c r="AC19" s="90"/>
      <c r="AD19" s="90"/>
      <c r="AE19" s="90"/>
    </row>
    <row r="20" spans="1:31" x14ac:dyDescent="0.25">
      <c r="A20" s="91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0"/>
      <c r="AC20" s="90"/>
      <c r="AD20" s="90"/>
      <c r="AE20" s="90"/>
    </row>
    <row r="21" spans="1:31" ht="15.75" thickBot="1" x14ac:dyDescent="0.3">
      <c r="A21" s="91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0"/>
      <c r="V21" s="90"/>
      <c r="W21" s="90"/>
      <c r="X21" s="92"/>
      <c r="Y21" s="92"/>
      <c r="Z21" s="92"/>
      <c r="AA21" s="92"/>
      <c r="AB21" s="95"/>
      <c r="AC21" s="95"/>
      <c r="AD21" s="95"/>
      <c r="AE21" s="90"/>
    </row>
    <row r="22" spans="1:31" ht="46.5" customHeight="1" x14ac:dyDescent="0.25">
      <c r="A22" s="91"/>
      <c r="B22" s="96" t="s">
        <v>53</v>
      </c>
      <c r="C22" s="97"/>
      <c r="D22" s="98"/>
      <c r="E22" s="99"/>
      <c r="F22" s="100"/>
      <c r="G22" s="100"/>
      <c r="H22" s="101" t="s">
        <v>54</v>
      </c>
      <c r="I22" s="97"/>
      <c r="J22" s="97"/>
      <c r="K22" s="97"/>
      <c r="L22" s="97"/>
      <c r="M22" s="97"/>
      <c r="N22" s="97"/>
      <c r="O22" s="97"/>
      <c r="P22" s="97"/>
      <c r="Q22" s="98"/>
      <c r="R22" s="102"/>
      <c r="S22" s="103"/>
      <c r="T22" s="90"/>
      <c r="U22" s="104" t="s">
        <v>39</v>
      </c>
      <c r="V22" s="105"/>
      <c r="W22" s="105"/>
      <c r="X22" s="105"/>
      <c r="Y22" s="105"/>
      <c r="Z22" s="105"/>
      <c r="AA22" s="106"/>
      <c r="AB22" s="90"/>
      <c r="AC22" s="90"/>
      <c r="AD22" s="90"/>
      <c r="AE22" s="90"/>
    </row>
    <row r="23" spans="1:31" x14ac:dyDescent="0.25">
      <c r="A23" s="91"/>
      <c r="B23" s="107" t="s">
        <v>106</v>
      </c>
      <c r="C23" s="108"/>
      <c r="D23" s="109">
        <f>H18/C18</f>
        <v>0.5498911130194668</v>
      </c>
      <c r="E23" s="110"/>
      <c r="F23" s="100"/>
      <c r="G23" s="100"/>
      <c r="H23" s="111" t="s">
        <v>55</v>
      </c>
      <c r="I23" s="112"/>
      <c r="J23" s="113" t="s">
        <v>29</v>
      </c>
      <c r="K23" s="113"/>
      <c r="L23" s="114"/>
      <c r="M23" s="115">
        <f>$H17/$C17</f>
        <v>0.59674861831673265</v>
      </c>
      <c r="N23" s="116" t="s">
        <v>30</v>
      </c>
      <c r="O23" s="117">
        <f>$H16/$C16</f>
        <v>0.52901681617425178</v>
      </c>
      <c r="P23" s="118" t="s">
        <v>31</v>
      </c>
      <c r="Q23" s="119">
        <f>$H18/$C18</f>
        <v>0.5498911130194668</v>
      </c>
      <c r="R23" s="102"/>
      <c r="S23" s="103"/>
      <c r="T23" s="90"/>
      <c r="U23" s="107" t="s">
        <v>56</v>
      </c>
      <c r="V23" s="120"/>
      <c r="W23" s="120"/>
      <c r="X23" s="120"/>
      <c r="Y23" s="108"/>
      <c r="Z23" s="118" t="s">
        <v>31</v>
      </c>
      <c r="AA23" s="121">
        <f>X18/C18</f>
        <v>0.17888304257267434</v>
      </c>
      <c r="AB23" s="90"/>
      <c r="AC23" s="90"/>
      <c r="AD23" s="90"/>
      <c r="AE23" s="90"/>
    </row>
    <row r="24" spans="1:31" ht="27" customHeight="1" x14ac:dyDescent="0.25">
      <c r="A24" s="91"/>
      <c r="B24" s="107" t="s">
        <v>107</v>
      </c>
      <c r="C24" s="108"/>
      <c r="D24" s="109">
        <f>X18/C18</f>
        <v>0.17888304257267434</v>
      </c>
      <c r="E24" s="110"/>
      <c r="F24" s="100"/>
      <c r="G24" s="100"/>
      <c r="H24" s="122" t="s">
        <v>52</v>
      </c>
      <c r="I24" s="123"/>
      <c r="J24" s="113" t="s">
        <v>29</v>
      </c>
      <c r="K24" s="113"/>
      <c r="L24" s="114"/>
      <c r="M24" s="115">
        <f>$I17/$D17</f>
        <v>0.62171244385008406</v>
      </c>
      <c r="N24" s="116" t="s">
        <v>30</v>
      </c>
      <c r="O24" s="117">
        <f>$I16/$D16</f>
        <v>0.57273646291629288</v>
      </c>
      <c r="P24" s="118" t="s">
        <v>31</v>
      </c>
      <c r="Q24" s="119">
        <f>$I18/$D18</f>
        <v>0.58710612097066284</v>
      </c>
      <c r="R24" s="102"/>
      <c r="S24" s="103"/>
      <c r="T24" s="90"/>
      <c r="U24" s="107" t="s">
        <v>112</v>
      </c>
      <c r="V24" s="120"/>
      <c r="W24" s="120"/>
      <c r="X24" s="120"/>
      <c r="Y24" s="108"/>
      <c r="Z24" s="118" t="s">
        <v>31</v>
      </c>
      <c r="AA24" s="121">
        <f>Y18/D18</f>
        <v>0.11940118314620307</v>
      </c>
      <c r="AB24" s="90"/>
      <c r="AC24" s="90"/>
      <c r="AD24" s="90"/>
      <c r="AE24" s="90"/>
    </row>
    <row r="25" spans="1:31" ht="28.5" customHeight="1" thickBot="1" x14ac:dyDescent="0.3">
      <c r="A25" s="91"/>
      <c r="B25" s="124" t="s">
        <v>32</v>
      </c>
      <c r="C25" s="125"/>
      <c r="D25" s="109">
        <f>R18/C18</f>
        <v>0.30128244665961312</v>
      </c>
      <c r="E25" s="110"/>
      <c r="F25" s="100"/>
      <c r="G25" s="100"/>
      <c r="H25" s="126" t="s">
        <v>57</v>
      </c>
      <c r="I25" s="127"/>
      <c r="J25" s="128" t="s">
        <v>29</v>
      </c>
      <c r="K25" s="128"/>
      <c r="L25" s="129"/>
      <c r="M25" s="130">
        <f>$J17/$E17</f>
        <v>0.57640945409845223</v>
      </c>
      <c r="N25" s="131" t="s">
        <v>30</v>
      </c>
      <c r="O25" s="132">
        <f>$J16/$E16</f>
        <v>0.48838963204064623</v>
      </c>
      <c r="P25" s="133" t="s">
        <v>31</v>
      </c>
      <c r="Q25" s="134">
        <f>$J18/$E18</f>
        <v>0.51667818950733124</v>
      </c>
      <c r="R25" s="102"/>
      <c r="S25" s="103"/>
      <c r="T25" s="90"/>
      <c r="U25" s="135" t="s">
        <v>113</v>
      </c>
      <c r="V25" s="136"/>
      <c r="W25" s="136"/>
      <c r="X25" s="136"/>
      <c r="Y25" s="137"/>
      <c r="Z25" s="133" t="s">
        <v>31</v>
      </c>
      <c r="AA25" s="138">
        <f>Z18/E18</f>
        <v>0.23196825083278713</v>
      </c>
      <c r="AB25" s="90"/>
      <c r="AC25" s="90"/>
      <c r="AD25" s="90"/>
      <c r="AE25" s="90"/>
    </row>
    <row r="26" spans="1:31" ht="15.75" thickBot="1" x14ac:dyDescent="0.3">
      <c r="A26" s="91"/>
      <c r="B26" s="139" t="s">
        <v>33</v>
      </c>
      <c r="C26" s="140"/>
      <c r="D26" s="109">
        <f>L18/R18</f>
        <v>0.84230169603628291</v>
      </c>
      <c r="E26" s="110"/>
      <c r="F26" s="100"/>
      <c r="G26" s="100"/>
      <c r="H26" s="102"/>
      <c r="I26" s="110"/>
      <c r="J26" s="110"/>
      <c r="K26" s="110"/>
      <c r="L26" s="110"/>
      <c r="M26" s="110"/>
      <c r="N26" s="110"/>
      <c r="O26" s="102"/>
      <c r="P26" s="110"/>
      <c r="Q26" s="110"/>
      <c r="R26" s="102"/>
      <c r="S26" s="103"/>
      <c r="T26" s="90"/>
      <c r="U26" s="110"/>
      <c r="V26" s="102"/>
      <c r="W26" s="110"/>
      <c r="X26" s="110"/>
      <c r="Y26" s="102"/>
      <c r="Z26" s="110"/>
      <c r="AA26" s="110"/>
      <c r="AB26" s="90"/>
      <c r="AC26" s="90"/>
      <c r="AD26" s="90"/>
      <c r="AE26" s="90"/>
    </row>
    <row r="27" spans="1:31" ht="25.5" customHeight="1" thickBot="1" x14ac:dyDescent="0.3">
      <c r="A27" s="141"/>
      <c r="B27" s="142" t="s">
        <v>34</v>
      </c>
      <c r="C27" s="143"/>
      <c r="D27" s="144">
        <f>O18/R18</f>
        <v>0.15769830396371712</v>
      </c>
      <c r="E27" s="145"/>
      <c r="F27" s="146"/>
      <c r="G27" s="146"/>
      <c r="H27" s="147" t="s">
        <v>108</v>
      </c>
      <c r="I27" s="148"/>
      <c r="J27" s="148"/>
      <c r="K27" s="148"/>
      <c r="L27" s="149"/>
      <c r="M27" s="150" t="s">
        <v>35</v>
      </c>
      <c r="N27" s="151">
        <f>D18/C18</f>
        <v>0.47158737765041348</v>
      </c>
      <c r="O27" s="150" t="s">
        <v>36</v>
      </c>
      <c r="P27" s="152">
        <f>E18/C18</f>
        <v>0.52841262234958652</v>
      </c>
      <c r="Q27" s="153"/>
      <c r="R27" s="102"/>
      <c r="S27" s="154"/>
      <c r="T27" s="90"/>
      <c r="U27" s="155" t="s">
        <v>37</v>
      </c>
      <c r="V27" s="156"/>
      <c r="W27" s="156"/>
      <c r="X27" s="156"/>
      <c r="Y27" s="157"/>
      <c r="Z27" s="158" t="s">
        <v>35</v>
      </c>
      <c r="AA27" s="159">
        <f>Y18/X18</f>
        <v>0.3147760125188977</v>
      </c>
      <c r="AB27" s="90"/>
      <c r="AC27" s="90"/>
      <c r="AD27" s="90"/>
      <c r="AE27" s="90"/>
    </row>
    <row r="28" spans="1:31" ht="15.75" thickBot="1" x14ac:dyDescent="0.3">
      <c r="A28" s="91"/>
      <c r="B28" s="160" t="s">
        <v>38</v>
      </c>
      <c r="C28" s="161"/>
      <c r="D28" s="103"/>
      <c r="E28" s="103"/>
      <c r="F28" s="103"/>
      <c r="G28" s="103"/>
      <c r="H28" s="161"/>
      <c r="I28" s="103"/>
      <c r="J28" s="103"/>
      <c r="K28" s="103"/>
      <c r="L28" s="103"/>
      <c r="M28" s="103"/>
      <c r="N28" s="103"/>
      <c r="O28" s="161"/>
      <c r="P28" s="103"/>
      <c r="Q28" s="103"/>
      <c r="R28" s="161"/>
      <c r="S28" s="103"/>
      <c r="T28" s="90"/>
      <c r="U28" s="162"/>
      <c r="V28" s="163"/>
      <c r="W28" s="163"/>
      <c r="X28" s="163"/>
      <c r="Y28" s="164"/>
      <c r="Z28" s="165" t="s">
        <v>36</v>
      </c>
      <c r="AA28" s="144">
        <f>Z18/X18</f>
        <v>0.68522398748110225</v>
      </c>
      <c r="AB28" s="90"/>
      <c r="AC28" s="90"/>
      <c r="AD28" s="90"/>
      <c r="AE28" s="90"/>
    </row>
    <row r="29" spans="1:31" ht="15.75" thickBot="1" x14ac:dyDescent="0.3">
      <c r="A29" s="166"/>
      <c r="B29" s="166"/>
      <c r="C29" s="167"/>
      <c r="D29" s="166"/>
      <c r="E29" s="166"/>
      <c r="F29" s="166"/>
      <c r="G29" s="166"/>
      <c r="H29" s="167"/>
      <c r="I29" s="166"/>
      <c r="J29" s="166"/>
      <c r="K29" s="166"/>
      <c r="L29" s="166"/>
      <c r="M29" s="166"/>
      <c r="N29" s="166"/>
      <c r="O29" s="167"/>
      <c r="P29" s="166"/>
      <c r="Q29" s="166"/>
      <c r="R29" s="167"/>
      <c r="S29" s="166"/>
      <c r="T29" s="166"/>
      <c r="U29" s="167"/>
      <c r="V29" s="166"/>
      <c r="W29" s="166"/>
      <c r="X29" s="167"/>
      <c r="Y29" s="166"/>
      <c r="Z29" s="166"/>
      <c r="AA29" s="166"/>
      <c r="AB29" s="90"/>
      <c r="AC29" s="90"/>
      <c r="AD29" s="90"/>
      <c r="AE29" s="90"/>
    </row>
    <row r="30" spans="1:31" ht="31.5" customHeight="1" x14ac:dyDescent="0.25">
      <c r="A30" s="90"/>
      <c r="B30" s="90"/>
      <c r="C30" s="168"/>
      <c r="D30" s="90"/>
      <c r="E30" s="90"/>
      <c r="F30" s="90"/>
      <c r="G30" s="90"/>
      <c r="H30" s="101" t="s">
        <v>97</v>
      </c>
      <c r="I30" s="169"/>
      <c r="J30" s="169"/>
      <c r="K30" s="169"/>
      <c r="L30" s="169"/>
      <c r="M30" s="170" t="s">
        <v>91</v>
      </c>
      <c r="N30" s="171">
        <f>R18/C18</f>
        <v>0.30128244665961312</v>
      </c>
      <c r="O30" s="172" t="s">
        <v>98</v>
      </c>
      <c r="P30" s="172"/>
      <c r="Q30" s="159">
        <f>U18/C18</f>
        <v>0.69871755334038688</v>
      </c>
      <c r="R30" s="168"/>
      <c r="S30" s="90"/>
      <c r="T30" s="90"/>
      <c r="U30" s="168"/>
      <c r="V30" s="90"/>
      <c r="W30" s="90"/>
      <c r="X30" s="168"/>
      <c r="Y30" s="90"/>
      <c r="Z30" s="90"/>
      <c r="AA30" s="90"/>
      <c r="AB30" s="90"/>
      <c r="AC30" s="90"/>
      <c r="AD30" s="90"/>
      <c r="AE30" s="90"/>
    </row>
    <row r="31" spans="1:31" x14ac:dyDescent="0.25">
      <c r="A31" s="90"/>
      <c r="B31" s="90"/>
      <c r="C31" s="168"/>
      <c r="D31" s="90"/>
      <c r="E31" s="90"/>
      <c r="F31" s="90"/>
      <c r="G31" s="90"/>
      <c r="H31" s="139" t="s">
        <v>26</v>
      </c>
      <c r="I31" s="173"/>
      <c r="J31" s="173"/>
      <c r="K31" s="173"/>
      <c r="L31" s="173"/>
      <c r="M31" s="174"/>
      <c r="N31" s="175">
        <f>R16/C16</f>
        <v>0.31286862535319454</v>
      </c>
      <c r="O31" s="176"/>
      <c r="P31" s="176"/>
      <c r="Q31" s="109">
        <f>U16/C16</f>
        <v>0.68713137464680552</v>
      </c>
      <c r="R31" s="168"/>
      <c r="S31" s="90"/>
      <c r="T31" s="90"/>
      <c r="U31" s="168"/>
      <c r="V31" s="90"/>
      <c r="W31" s="90"/>
      <c r="X31" s="168"/>
      <c r="Y31" s="90"/>
      <c r="Z31" s="90"/>
      <c r="AA31" s="90"/>
      <c r="AB31" s="90"/>
      <c r="AC31" s="90"/>
      <c r="AD31" s="90"/>
      <c r="AE31" s="90"/>
    </row>
    <row r="32" spans="1:31" ht="15.75" thickBot="1" x14ac:dyDescent="0.3">
      <c r="A32" s="90"/>
      <c r="B32" s="90"/>
      <c r="C32" s="168"/>
      <c r="D32" s="90"/>
      <c r="E32" s="90"/>
      <c r="F32" s="90"/>
      <c r="G32" s="90"/>
      <c r="H32" s="142" t="s">
        <v>99</v>
      </c>
      <c r="I32" s="177"/>
      <c r="J32" s="177"/>
      <c r="K32" s="177"/>
      <c r="L32" s="177"/>
      <c r="M32" s="178"/>
      <c r="N32" s="179">
        <f>R17/C17</f>
        <v>0.2752744123035239</v>
      </c>
      <c r="O32" s="180"/>
      <c r="P32" s="180"/>
      <c r="Q32" s="144">
        <f>U17/C17</f>
        <v>0.7247255876964761</v>
      </c>
      <c r="R32" s="168"/>
      <c r="S32" s="90"/>
      <c r="T32" s="90"/>
      <c r="U32" s="168"/>
      <c r="V32" s="90"/>
      <c r="W32" s="90"/>
      <c r="X32" s="168"/>
      <c r="Y32" s="90"/>
      <c r="Z32" s="90"/>
      <c r="AA32" s="90"/>
      <c r="AB32" s="90"/>
      <c r="AC32" s="90"/>
      <c r="AD32" s="90"/>
      <c r="AE32" s="90"/>
    </row>
    <row r="36" spans="1:24" x14ac:dyDescent="0.25">
      <c r="A36" s="7"/>
      <c r="C36"/>
      <c r="H36"/>
      <c r="N36" s="1"/>
      <c r="O36"/>
      <c r="Q36" s="1"/>
      <c r="R36"/>
      <c r="T36" s="1"/>
      <c r="U36"/>
      <c r="W36" s="1"/>
      <c r="X36"/>
    </row>
    <row r="37" spans="1:24" x14ac:dyDescent="0.25">
      <c r="A37" s="7"/>
      <c r="C37"/>
      <c r="H37"/>
      <c r="N37" s="1"/>
      <c r="O37"/>
      <c r="Q37" s="1"/>
      <c r="R37"/>
      <c r="T37" s="1"/>
      <c r="U37"/>
      <c r="W37" s="1"/>
      <c r="X37"/>
    </row>
    <row r="38" spans="1:24" x14ac:dyDescent="0.25">
      <c r="A38" s="7"/>
      <c r="C38"/>
      <c r="H38"/>
      <c r="N38" s="1"/>
      <c r="O38"/>
      <c r="Q38" s="1"/>
      <c r="R38"/>
      <c r="T38" s="1"/>
      <c r="U38"/>
      <c r="W38" s="1"/>
      <c r="X38"/>
    </row>
    <row r="39" spans="1:24" x14ac:dyDescent="0.25">
      <c r="C39"/>
      <c r="H39"/>
      <c r="N39" s="1"/>
      <c r="O39"/>
      <c r="Q39" s="1"/>
      <c r="R39"/>
      <c r="T39" s="1"/>
      <c r="U39"/>
      <c r="W39" s="1"/>
      <c r="X39"/>
    </row>
    <row r="40" spans="1:24" x14ac:dyDescent="0.25">
      <c r="C40"/>
      <c r="H40"/>
      <c r="N40" s="1"/>
      <c r="O40"/>
      <c r="Q40" s="1"/>
      <c r="R40"/>
      <c r="T40" s="1"/>
      <c r="U40"/>
      <c r="W40" s="1"/>
      <c r="X40"/>
    </row>
    <row r="41" spans="1:24" x14ac:dyDescent="0.25">
      <c r="C41"/>
      <c r="H41"/>
      <c r="N41" s="1"/>
      <c r="O41"/>
      <c r="Q41" s="1"/>
      <c r="R41"/>
      <c r="T41" s="1"/>
      <c r="U41"/>
      <c r="W41" s="1"/>
      <c r="X41"/>
    </row>
    <row r="42" spans="1:24" x14ac:dyDescent="0.25">
      <c r="C42"/>
      <c r="H42"/>
      <c r="N42" s="1"/>
      <c r="O42"/>
      <c r="Q42" s="1"/>
      <c r="R42"/>
      <c r="T42" s="1"/>
      <c r="U42"/>
      <c r="W42" s="1"/>
      <c r="X42"/>
    </row>
    <row r="43" spans="1:24" x14ac:dyDescent="0.25">
      <c r="C43"/>
      <c r="H43"/>
      <c r="N43" s="1"/>
      <c r="O43"/>
      <c r="Q43" s="1"/>
      <c r="R43"/>
      <c r="T43" s="1"/>
      <c r="U43"/>
      <c r="W43" s="1"/>
      <c r="X43"/>
    </row>
    <row r="44" spans="1:24" x14ac:dyDescent="0.25">
      <c r="C44"/>
      <c r="H44"/>
      <c r="N44" s="1"/>
      <c r="O44"/>
      <c r="Q44" s="1"/>
      <c r="R44"/>
      <c r="T44" s="1"/>
      <c r="U44"/>
      <c r="W44" s="1"/>
      <c r="X44"/>
    </row>
    <row r="45" spans="1:24" x14ac:dyDescent="0.25">
      <c r="C45"/>
      <c r="H45"/>
      <c r="N45" s="1"/>
      <c r="O45"/>
      <c r="Q45" s="1"/>
      <c r="R45"/>
      <c r="T45" s="1"/>
      <c r="U45"/>
      <c r="W45" s="1"/>
      <c r="X45"/>
    </row>
    <row r="46" spans="1:24" x14ac:dyDescent="0.25">
      <c r="C46"/>
      <c r="H46"/>
      <c r="N46" s="1"/>
      <c r="O46"/>
      <c r="Q46" s="1"/>
      <c r="R46"/>
      <c r="T46" s="1"/>
      <c r="U46"/>
      <c r="W46" s="1"/>
      <c r="X46"/>
    </row>
    <row r="47" spans="1:24" x14ac:dyDescent="0.25">
      <c r="C47"/>
      <c r="H47"/>
      <c r="N47" s="1"/>
      <c r="O47"/>
      <c r="Q47" s="1"/>
      <c r="R47"/>
      <c r="T47" s="1"/>
      <c r="U47"/>
      <c r="W47" s="1"/>
      <c r="X47"/>
    </row>
    <row r="48" spans="1:24" x14ac:dyDescent="0.25">
      <c r="C48"/>
      <c r="H48"/>
      <c r="N48" s="1"/>
      <c r="O48"/>
      <c r="Q48" s="1"/>
      <c r="R48"/>
      <c r="T48" s="1"/>
      <c r="U48"/>
      <c r="W48" s="1"/>
      <c r="X48"/>
    </row>
    <row r="49" spans="3:24" x14ac:dyDescent="0.25">
      <c r="C49"/>
      <c r="H49"/>
      <c r="N49" s="1"/>
      <c r="O49"/>
      <c r="Q49" s="1"/>
      <c r="R49"/>
      <c r="T49" s="1"/>
      <c r="U49"/>
      <c r="W49" s="1"/>
      <c r="X49"/>
    </row>
    <row r="50" spans="3:24" x14ac:dyDescent="0.25">
      <c r="C50"/>
      <c r="H50"/>
      <c r="N50" s="1"/>
      <c r="O50"/>
      <c r="Q50" s="1"/>
      <c r="R50"/>
      <c r="T50" s="1"/>
      <c r="U50"/>
      <c r="W50" s="1"/>
      <c r="X50"/>
    </row>
    <row r="51" spans="3:24" x14ac:dyDescent="0.25">
      <c r="C51"/>
      <c r="H51"/>
      <c r="N51" s="1"/>
      <c r="O51"/>
      <c r="Q51" s="1"/>
      <c r="R51"/>
      <c r="T51" s="1"/>
      <c r="U51"/>
      <c r="W51" s="1"/>
      <c r="X51"/>
    </row>
    <row r="52" spans="3:24" x14ac:dyDescent="0.25">
      <c r="C52"/>
      <c r="H52"/>
      <c r="N52" s="1"/>
      <c r="O52"/>
      <c r="Q52" s="1"/>
      <c r="R52"/>
      <c r="T52" s="1"/>
      <c r="U52"/>
      <c r="W52" s="1"/>
      <c r="X52"/>
    </row>
    <row r="53" spans="3:24" x14ac:dyDescent="0.25">
      <c r="C53"/>
      <c r="H53"/>
      <c r="N53" s="1"/>
      <c r="O53"/>
      <c r="Q53" s="1"/>
      <c r="R53"/>
      <c r="T53" s="1"/>
      <c r="U53"/>
      <c r="W53" s="1"/>
      <c r="X53"/>
    </row>
    <row r="54" spans="3:24" x14ac:dyDescent="0.25">
      <c r="C54"/>
      <c r="H54"/>
      <c r="N54" s="1"/>
      <c r="O54"/>
      <c r="Q54" s="1"/>
      <c r="R54"/>
      <c r="T54" s="1"/>
      <c r="U54"/>
      <c r="W54" s="1"/>
      <c r="X54"/>
    </row>
    <row r="55" spans="3:24" x14ac:dyDescent="0.25">
      <c r="C55"/>
      <c r="H55"/>
      <c r="N55" s="1"/>
      <c r="O55"/>
      <c r="Q55" s="1"/>
      <c r="R55"/>
      <c r="T55" s="1"/>
      <c r="U55"/>
      <c r="W55" s="1"/>
      <c r="X55"/>
    </row>
    <row r="56" spans="3:24" x14ac:dyDescent="0.25">
      <c r="C56"/>
      <c r="H56"/>
      <c r="N56" s="1"/>
      <c r="O56"/>
      <c r="Q56" s="1"/>
      <c r="R56"/>
      <c r="T56" s="1"/>
      <c r="U56"/>
      <c r="W56" s="1"/>
      <c r="X56"/>
    </row>
    <row r="57" spans="3:24" x14ac:dyDescent="0.25">
      <c r="C57"/>
      <c r="H57"/>
      <c r="N57" s="1"/>
      <c r="O57"/>
      <c r="Q57" s="1"/>
      <c r="R57"/>
      <c r="T57" s="1"/>
      <c r="U57"/>
      <c r="W57" s="1"/>
      <c r="X57"/>
    </row>
    <row r="58" spans="3:24" x14ac:dyDescent="0.25">
      <c r="C58"/>
      <c r="H58"/>
      <c r="N58" s="1"/>
      <c r="O58"/>
      <c r="Q58" s="1"/>
      <c r="R58"/>
      <c r="T58" s="1"/>
      <c r="U58"/>
      <c r="W58" s="1"/>
      <c r="X58"/>
    </row>
    <row r="59" spans="3:24" x14ac:dyDescent="0.25">
      <c r="C59"/>
      <c r="H59"/>
      <c r="N59" s="1"/>
      <c r="O59"/>
      <c r="Q59" s="1"/>
      <c r="R59"/>
      <c r="T59" s="1"/>
      <c r="U59"/>
      <c r="W59" s="1"/>
      <c r="X59"/>
    </row>
    <row r="60" spans="3:24" x14ac:dyDescent="0.25">
      <c r="C60"/>
      <c r="H60"/>
      <c r="N60" s="1"/>
      <c r="O60"/>
      <c r="Q60" s="1"/>
      <c r="R60"/>
      <c r="T60" s="1"/>
      <c r="U60"/>
      <c r="W60" s="1"/>
      <c r="X60"/>
    </row>
  </sheetData>
  <sheetProtection algorithmName="SHA-512" hashValue="3YWbl3YxX//YhU/pFeoDbWzTUfbh3x6iqiII2GsZ1k8fOx5tlKB7vPmRgJFdp84NaEkLBsnv8TLw312TAT0daQ==" saltValue="A1eDX5tNAc9v2uNaYqNMFw==" spinCount="100000" sheet="1" objects="1" scenarios="1" sort="0" autoFilter="0"/>
  <mergeCells count="43">
    <mergeCell ref="R4:T4"/>
    <mergeCell ref="A1:AE1"/>
    <mergeCell ref="A2:AE2"/>
    <mergeCell ref="A4:A5"/>
    <mergeCell ref="B4:B5"/>
    <mergeCell ref="C4:C5"/>
    <mergeCell ref="D4:D5"/>
    <mergeCell ref="E4:F4"/>
    <mergeCell ref="H31:L31"/>
    <mergeCell ref="M30:M32"/>
    <mergeCell ref="O30:P32"/>
    <mergeCell ref="G4:G5"/>
    <mergeCell ref="P27:Q27"/>
    <mergeCell ref="K4:K5"/>
    <mergeCell ref="H24:I24"/>
    <mergeCell ref="J24:L24"/>
    <mergeCell ref="H23:I23"/>
    <mergeCell ref="J23:L23"/>
    <mergeCell ref="H32:L32"/>
    <mergeCell ref="H4:J4"/>
    <mergeCell ref="L4:N4"/>
    <mergeCell ref="O4:Q4"/>
    <mergeCell ref="U23:Y23"/>
    <mergeCell ref="U27:Y28"/>
    <mergeCell ref="H25:I25"/>
    <mergeCell ref="J25:L25"/>
    <mergeCell ref="H30:L30"/>
    <mergeCell ref="B26:C26"/>
    <mergeCell ref="B27:C27"/>
    <mergeCell ref="AE4:AE5"/>
    <mergeCell ref="AA4:AA5"/>
    <mergeCell ref="U4:W4"/>
    <mergeCell ref="X4:Z4"/>
    <mergeCell ref="B22:D22"/>
    <mergeCell ref="H22:Q22"/>
    <mergeCell ref="U22:AA22"/>
    <mergeCell ref="U24:Y24"/>
    <mergeCell ref="U25:Y25"/>
    <mergeCell ref="B23:C23"/>
    <mergeCell ref="B24:C24"/>
    <mergeCell ref="B25:C25"/>
    <mergeCell ref="H27:L27"/>
    <mergeCell ref="AB4:AD4"/>
  </mergeCells>
  <conditionalFormatting sqref="C20:AA20 C21:T21 X21:AD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" top="0" bottom="0" header="0.31496062992125984" footer="0.31496062992125984"/>
  <pageSetup paperSize="9" scale="8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" zoomScale="55" zoomScaleNormal="55" workbookViewId="0">
      <selection activeCell="N20" sqref="N20"/>
    </sheetView>
  </sheetViews>
  <sheetFormatPr defaultRowHeight="15" x14ac:dyDescent="0.25"/>
  <sheetData>
    <row r="1" spans="1:10" ht="66" customHeight="1" x14ac:dyDescent="0.25">
      <c r="A1" s="78" t="s">
        <v>109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36" customHeight="1" x14ac:dyDescent="0.25">
      <c r="A2" s="78" t="s">
        <v>110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32.25" customHeight="1" x14ac:dyDescent="0.25">
      <c r="A3" s="79" t="s">
        <v>50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39" customHeight="1" x14ac:dyDescent="0.25">
      <c r="A4" s="81" t="s">
        <v>58</v>
      </c>
      <c r="B4" s="49" t="s">
        <v>59</v>
      </c>
      <c r="C4" s="50"/>
      <c r="D4" s="51"/>
      <c r="E4" s="49" t="s">
        <v>60</v>
      </c>
      <c r="F4" s="50"/>
      <c r="G4" s="51"/>
      <c r="H4" s="49" t="s">
        <v>61</v>
      </c>
      <c r="I4" s="50"/>
      <c r="J4" s="51"/>
    </row>
    <row r="5" spans="1:10" x14ac:dyDescent="0.25">
      <c r="A5" s="82"/>
      <c r="B5" s="52" t="s">
        <v>62</v>
      </c>
      <c r="C5" s="81" t="s">
        <v>63</v>
      </c>
      <c r="D5" s="81" t="s">
        <v>64</v>
      </c>
      <c r="E5" s="52" t="s">
        <v>62</v>
      </c>
      <c r="F5" s="81" t="s">
        <v>63</v>
      </c>
      <c r="G5" s="81" t="s">
        <v>64</v>
      </c>
      <c r="H5" s="52" t="s">
        <v>62</v>
      </c>
      <c r="I5" s="81" t="s">
        <v>63</v>
      </c>
      <c r="J5" s="81" t="s">
        <v>64</v>
      </c>
    </row>
    <row r="6" spans="1:10" x14ac:dyDescent="0.25">
      <c r="A6" s="83"/>
      <c r="B6" s="53" t="s">
        <v>65</v>
      </c>
      <c r="C6" s="83"/>
      <c r="D6" s="83"/>
      <c r="E6" s="54" t="s">
        <v>65</v>
      </c>
      <c r="F6" s="83"/>
      <c r="G6" s="83"/>
      <c r="H6" s="54" t="s">
        <v>65</v>
      </c>
      <c r="I6" s="83"/>
      <c r="J6" s="83"/>
    </row>
    <row r="7" spans="1:10" x14ac:dyDescent="0.25">
      <c r="A7" s="55" t="s">
        <v>66</v>
      </c>
      <c r="B7" s="5">
        <v>2745</v>
      </c>
      <c r="C7" s="5">
        <v>1422</v>
      </c>
      <c r="D7" s="5">
        <v>1323</v>
      </c>
      <c r="E7" s="5">
        <v>738</v>
      </c>
      <c r="F7" s="5">
        <v>373</v>
      </c>
      <c r="G7" s="5">
        <v>365</v>
      </c>
      <c r="H7" s="5">
        <v>2007</v>
      </c>
      <c r="I7" s="5">
        <v>1049</v>
      </c>
      <c r="J7" s="5">
        <v>958</v>
      </c>
    </row>
    <row r="8" spans="1:10" x14ac:dyDescent="0.25">
      <c r="A8" s="55" t="s">
        <v>67</v>
      </c>
      <c r="B8" s="5">
        <v>2747</v>
      </c>
      <c r="C8" s="5">
        <v>1400</v>
      </c>
      <c r="D8" s="5">
        <v>1347</v>
      </c>
      <c r="E8" s="5">
        <v>668</v>
      </c>
      <c r="F8" s="5">
        <v>361</v>
      </c>
      <c r="G8" s="5">
        <v>307</v>
      </c>
      <c r="H8" s="5">
        <v>2079</v>
      </c>
      <c r="I8" s="5">
        <v>1039</v>
      </c>
      <c r="J8" s="5">
        <v>1040</v>
      </c>
    </row>
    <row r="9" spans="1:10" x14ac:dyDescent="0.25">
      <c r="A9" s="55" t="s">
        <v>68</v>
      </c>
      <c r="B9" s="5">
        <v>8224</v>
      </c>
      <c r="C9" s="5">
        <v>4295</v>
      </c>
      <c r="D9" s="5">
        <v>3929</v>
      </c>
      <c r="E9" s="5">
        <v>2130</v>
      </c>
      <c r="F9" s="5">
        <v>1135</v>
      </c>
      <c r="G9" s="5">
        <v>995</v>
      </c>
      <c r="H9" s="5">
        <v>6094</v>
      </c>
      <c r="I9" s="5">
        <v>3160</v>
      </c>
      <c r="J9" s="5">
        <v>2934</v>
      </c>
    </row>
    <row r="10" spans="1:10" x14ac:dyDescent="0.25">
      <c r="A10" s="55" t="s">
        <v>69</v>
      </c>
      <c r="B10" s="5">
        <v>9153</v>
      </c>
      <c r="C10" s="5">
        <v>4694</v>
      </c>
      <c r="D10" s="5">
        <v>4459</v>
      </c>
      <c r="E10" s="5">
        <v>2484</v>
      </c>
      <c r="F10" s="5">
        <v>1312</v>
      </c>
      <c r="G10" s="5">
        <v>1172</v>
      </c>
      <c r="H10" s="5">
        <v>6669</v>
      </c>
      <c r="I10" s="5">
        <v>3382</v>
      </c>
      <c r="J10" s="5">
        <v>3287</v>
      </c>
    </row>
    <row r="11" spans="1:10" x14ac:dyDescent="0.25">
      <c r="A11" s="55" t="s">
        <v>70</v>
      </c>
      <c r="B11" s="5">
        <v>3627</v>
      </c>
      <c r="C11" s="5">
        <v>1853</v>
      </c>
      <c r="D11" s="5">
        <v>1774</v>
      </c>
      <c r="E11" s="5">
        <v>1011</v>
      </c>
      <c r="F11" s="5">
        <v>518</v>
      </c>
      <c r="G11" s="5">
        <v>493</v>
      </c>
      <c r="H11" s="5">
        <v>2616</v>
      </c>
      <c r="I11" s="5">
        <v>1335</v>
      </c>
      <c r="J11" s="5">
        <v>1281</v>
      </c>
    </row>
    <row r="12" spans="1:10" x14ac:dyDescent="0.25">
      <c r="A12" s="55" t="s">
        <v>71</v>
      </c>
      <c r="B12" s="5">
        <v>18259</v>
      </c>
      <c r="C12" s="5">
        <v>9420</v>
      </c>
      <c r="D12" s="5">
        <v>8839</v>
      </c>
      <c r="E12" s="5">
        <v>4887</v>
      </c>
      <c r="F12" s="5">
        <v>2592</v>
      </c>
      <c r="G12" s="5">
        <v>2295</v>
      </c>
      <c r="H12" s="5">
        <v>13372</v>
      </c>
      <c r="I12" s="5">
        <v>6828</v>
      </c>
      <c r="J12" s="5">
        <v>6544</v>
      </c>
    </row>
    <row r="13" spans="1:10" x14ac:dyDescent="0.25">
      <c r="A13" s="55" t="s">
        <v>72</v>
      </c>
      <c r="B13" s="5">
        <v>3709</v>
      </c>
      <c r="C13" s="5">
        <v>1937</v>
      </c>
      <c r="D13" s="5">
        <v>1772</v>
      </c>
      <c r="E13" s="5">
        <v>1008</v>
      </c>
      <c r="F13" s="5">
        <v>551</v>
      </c>
      <c r="G13" s="5">
        <v>457</v>
      </c>
      <c r="H13" s="5">
        <v>2701</v>
      </c>
      <c r="I13" s="5">
        <v>1386</v>
      </c>
      <c r="J13" s="5">
        <v>1315</v>
      </c>
    </row>
    <row r="14" spans="1:10" x14ac:dyDescent="0.25">
      <c r="A14" s="55" t="s">
        <v>73</v>
      </c>
      <c r="B14" s="5">
        <v>24748</v>
      </c>
      <c r="C14" s="5">
        <v>12589</v>
      </c>
      <c r="D14" s="5">
        <v>12159</v>
      </c>
      <c r="E14" s="5">
        <v>6574</v>
      </c>
      <c r="F14" s="5">
        <v>3352</v>
      </c>
      <c r="G14" s="5">
        <v>3222</v>
      </c>
      <c r="H14" s="5">
        <v>18174</v>
      </c>
      <c r="I14" s="5">
        <v>9237</v>
      </c>
      <c r="J14" s="5">
        <v>8937</v>
      </c>
    </row>
    <row r="15" spans="1:10" x14ac:dyDescent="0.25">
      <c r="A15" s="55" t="s">
        <v>74</v>
      </c>
      <c r="B15" s="5">
        <v>7705</v>
      </c>
      <c r="C15" s="5">
        <v>3804</v>
      </c>
      <c r="D15" s="5">
        <v>3901</v>
      </c>
      <c r="E15" s="5">
        <v>1980</v>
      </c>
      <c r="F15" s="5">
        <v>941</v>
      </c>
      <c r="G15" s="5">
        <v>1039</v>
      </c>
      <c r="H15" s="5">
        <v>5725</v>
      </c>
      <c r="I15" s="5">
        <v>2863</v>
      </c>
      <c r="J15" s="5">
        <v>2862</v>
      </c>
    </row>
    <row r="16" spans="1:10" x14ac:dyDescent="0.25">
      <c r="A16" s="55" t="s">
        <v>75</v>
      </c>
      <c r="B16" s="5">
        <v>6335</v>
      </c>
      <c r="C16" s="5">
        <v>3243</v>
      </c>
      <c r="D16" s="5">
        <v>3092</v>
      </c>
      <c r="E16" s="5">
        <v>2694</v>
      </c>
      <c r="F16" s="5">
        <v>1325</v>
      </c>
      <c r="G16" s="5">
        <v>1369</v>
      </c>
      <c r="H16" s="5">
        <v>3641</v>
      </c>
      <c r="I16" s="5">
        <v>1918</v>
      </c>
      <c r="J16" s="5">
        <v>1723</v>
      </c>
    </row>
    <row r="17" spans="1:10" x14ac:dyDescent="0.25">
      <c r="A17" s="55" t="s">
        <v>76</v>
      </c>
      <c r="B17" s="5">
        <v>5336</v>
      </c>
      <c r="C17" s="5">
        <v>2665</v>
      </c>
      <c r="D17" s="5">
        <v>2671</v>
      </c>
      <c r="E17" s="5">
        <v>3066</v>
      </c>
      <c r="F17" s="5">
        <v>1404</v>
      </c>
      <c r="G17" s="5">
        <v>1662</v>
      </c>
      <c r="H17" s="5">
        <v>2270</v>
      </c>
      <c r="I17" s="5">
        <v>1261</v>
      </c>
      <c r="J17" s="5">
        <v>1009</v>
      </c>
    </row>
    <row r="18" spans="1:10" x14ac:dyDescent="0.25">
      <c r="A18" s="55" t="s">
        <v>40</v>
      </c>
      <c r="B18" s="5">
        <v>11643</v>
      </c>
      <c r="C18" s="5">
        <v>5768</v>
      </c>
      <c r="D18" s="5">
        <v>5875</v>
      </c>
      <c r="E18" s="5">
        <v>4772</v>
      </c>
      <c r="F18" s="5">
        <v>2213</v>
      </c>
      <c r="G18" s="5">
        <v>2559</v>
      </c>
      <c r="H18" s="5">
        <v>6871</v>
      </c>
      <c r="I18" s="5">
        <v>3555</v>
      </c>
      <c r="J18" s="5">
        <v>3316</v>
      </c>
    </row>
    <row r="19" spans="1:10" x14ac:dyDescent="0.25">
      <c r="A19" s="55" t="s">
        <v>41</v>
      </c>
      <c r="B19" s="5">
        <v>11892</v>
      </c>
      <c r="C19" s="5">
        <v>5842</v>
      </c>
      <c r="D19" s="5">
        <v>6050</v>
      </c>
      <c r="E19" s="5">
        <v>4013</v>
      </c>
      <c r="F19" s="5">
        <v>1850</v>
      </c>
      <c r="G19" s="5">
        <v>2163</v>
      </c>
      <c r="H19" s="5">
        <v>7879</v>
      </c>
      <c r="I19" s="5">
        <v>3992</v>
      </c>
      <c r="J19" s="5">
        <v>3887</v>
      </c>
    </row>
    <row r="20" spans="1:10" ht="42.75" customHeight="1" x14ac:dyDescent="0.25">
      <c r="A20" s="56" t="s">
        <v>42</v>
      </c>
      <c r="B20" s="5">
        <v>12746</v>
      </c>
      <c r="C20" s="5">
        <v>6183</v>
      </c>
      <c r="D20" s="5">
        <v>6563</v>
      </c>
      <c r="E20" s="5">
        <v>3921</v>
      </c>
      <c r="F20" s="5">
        <v>1793</v>
      </c>
      <c r="G20" s="5">
        <v>2128</v>
      </c>
      <c r="H20" s="5">
        <v>8825</v>
      </c>
      <c r="I20" s="5">
        <v>4390</v>
      </c>
      <c r="J20" s="5">
        <v>4435</v>
      </c>
    </row>
    <row r="21" spans="1:10" ht="30" customHeight="1" x14ac:dyDescent="0.25">
      <c r="A21" s="56" t="s">
        <v>43</v>
      </c>
      <c r="B21" s="5">
        <v>17422</v>
      </c>
      <c r="C21" s="5">
        <v>8414</v>
      </c>
      <c r="D21" s="5">
        <v>9008</v>
      </c>
      <c r="E21" s="5">
        <v>5465</v>
      </c>
      <c r="F21" s="5">
        <v>2449</v>
      </c>
      <c r="G21" s="5">
        <v>3016</v>
      </c>
      <c r="H21" s="5">
        <v>11957</v>
      </c>
      <c r="I21" s="5">
        <v>5965</v>
      </c>
      <c r="J21" s="5">
        <v>5992</v>
      </c>
    </row>
    <row r="22" spans="1:10" ht="35.25" customHeight="1" x14ac:dyDescent="0.25">
      <c r="A22" s="56" t="s">
        <v>44</v>
      </c>
      <c r="B22" s="5">
        <v>15530</v>
      </c>
      <c r="C22" s="5">
        <v>7397</v>
      </c>
      <c r="D22" s="5">
        <v>8133</v>
      </c>
      <c r="E22" s="5">
        <v>4976</v>
      </c>
      <c r="F22" s="5">
        <v>2218</v>
      </c>
      <c r="G22" s="5">
        <v>2758</v>
      </c>
      <c r="H22" s="5">
        <v>10554</v>
      </c>
      <c r="I22" s="5">
        <v>5179</v>
      </c>
      <c r="J22" s="5">
        <v>5375</v>
      </c>
    </row>
    <row r="23" spans="1:10" x14ac:dyDescent="0.25">
      <c r="A23" s="56" t="s">
        <v>45</v>
      </c>
      <c r="B23" s="5">
        <v>14049</v>
      </c>
      <c r="C23" s="5">
        <v>6494</v>
      </c>
      <c r="D23" s="5">
        <v>7555</v>
      </c>
      <c r="E23" s="5">
        <v>4441</v>
      </c>
      <c r="F23" s="5">
        <v>1943</v>
      </c>
      <c r="G23" s="5">
        <v>2498</v>
      </c>
      <c r="H23" s="5">
        <v>9608</v>
      </c>
      <c r="I23" s="5">
        <v>4551</v>
      </c>
      <c r="J23" s="5">
        <v>5057</v>
      </c>
    </row>
    <row r="24" spans="1:10" x14ac:dyDescent="0.25">
      <c r="A24" s="56" t="s">
        <v>46</v>
      </c>
      <c r="B24" s="5">
        <v>11562</v>
      </c>
      <c r="C24" s="5">
        <v>5248</v>
      </c>
      <c r="D24" s="5">
        <v>6314</v>
      </c>
      <c r="E24" s="5">
        <v>3235</v>
      </c>
      <c r="F24" s="5">
        <v>1340</v>
      </c>
      <c r="G24" s="5">
        <v>1895</v>
      </c>
      <c r="H24" s="5">
        <v>8327</v>
      </c>
      <c r="I24" s="5">
        <v>3908</v>
      </c>
      <c r="J24" s="5">
        <v>4419</v>
      </c>
    </row>
    <row r="25" spans="1:10" ht="36" customHeight="1" x14ac:dyDescent="0.25">
      <c r="A25" s="56" t="s">
        <v>47</v>
      </c>
      <c r="B25" s="5">
        <v>10884</v>
      </c>
      <c r="C25" s="5">
        <v>4914</v>
      </c>
      <c r="D25" s="5">
        <v>5970</v>
      </c>
      <c r="E25" s="5">
        <v>2634</v>
      </c>
      <c r="F25" s="5">
        <v>1102</v>
      </c>
      <c r="G25" s="5">
        <v>1532</v>
      </c>
      <c r="H25" s="5">
        <v>8250</v>
      </c>
      <c r="I25" s="5">
        <v>3812</v>
      </c>
      <c r="J25" s="5">
        <v>4438</v>
      </c>
    </row>
    <row r="26" spans="1:10" x14ac:dyDescent="0.25">
      <c r="A26" s="56" t="s">
        <v>48</v>
      </c>
      <c r="B26" s="5">
        <v>12761</v>
      </c>
      <c r="C26" s="5">
        <v>5535</v>
      </c>
      <c r="D26" s="5">
        <v>7226</v>
      </c>
      <c r="E26" s="5">
        <v>3218</v>
      </c>
      <c r="F26" s="5">
        <v>1244</v>
      </c>
      <c r="G26" s="5">
        <v>1974</v>
      </c>
      <c r="H26" s="5">
        <v>9543</v>
      </c>
      <c r="I26" s="5">
        <v>4291</v>
      </c>
      <c r="J26" s="5">
        <v>5252</v>
      </c>
    </row>
    <row r="27" spans="1:10" x14ac:dyDescent="0.25">
      <c r="A27" s="56" t="s">
        <v>77</v>
      </c>
      <c r="B27" s="5">
        <v>10621</v>
      </c>
      <c r="C27" s="5">
        <v>4386</v>
      </c>
      <c r="D27" s="5">
        <v>6235</v>
      </c>
      <c r="E27" s="5">
        <v>2955</v>
      </c>
      <c r="F27" s="5">
        <v>1144</v>
      </c>
      <c r="G27" s="5">
        <v>1811</v>
      </c>
      <c r="H27" s="5">
        <v>7666</v>
      </c>
      <c r="I27" s="5">
        <v>3242</v>
      </c>
      <c r="J27" s="5">
        <v>4424</v>
      </c>
    </row>
    <row r="28" spans="1:10" x14ac:dyDescent="0.25">
      <c r="A28" s="56" t="s">
        <v>78</v>
      </c>
      <c r="B28" s="5">
        <v>6844</v>
      </c>
      <c r="C28" s="5">
        <v>2537</v>
      </c>
      <c r="D28" s="5">
        <v>4307</v>
      </c>
      <c r="E28" s="5">
        <v>2251</v>
      </c>
      <c r="F28" s="5">
        <v>774</v>
      </c>
      <c r="G28" s="5">
        <v>1477</v>
      </c>
      <c r="H28" s="5">
        <v>4593</v>
      </c>
      <c r="I28" s="5">
        <v>1763</v>
      </c>
      <c r="J28" s="5">
        <v>2830</v>
      </c>
    </row>
    <row r="29" spans="1:10" x14ac:dyDescent="0.25">
      <c r="A29" s="56" t="s">
        <v>79</v>
      </c>
      <c r="B29" s="5">
        <v>2353</v>
      </c>
      <c r="C29" s="5">
        <v>731</v>
      </c>
      <c r="D29" s="5">
        <v>1622</v>
      </c>
      <c r="E29" s="5">
        <v>855</v>
      </c>
      <c r="F29" s="5">
        <v>266</v>
      </c>
      <c r="G29" s="5">
        <v>589</v>
      </c>
      <c r="H29" s="5">
        <v>1498</v>
      </c>
      <c r="I29" s="5">
        <v>465</v>
      </c>
      <c r="J29" s="5">
        <v>1033</v>
      </c>
    </row>
    <row r="30" spans="1:10" x14ac:dyDescent="0.25">
      <c r="A30" s="56" t="s">
        <v>80</v>
      </c>
      <c r="B30" s="5">
        <v>2013</v>
      </c>
      <c r="C30" s="5">
        <v>533</v>
      </c>
      <c r="D30" s="5">
        <v>1480</v>
      </c>
      <c r="E30" s="5">
        <v>704</v>
      </c>
      <c r="F30" s="5">
        <v>165</v>
      </c>
      <c r="G30" s="5">
        <v>539</v>
      </c>
      <c r="H30" s="5">
        <v>1309</v>
      </c>
      <c r="I30" s="5">
        <v>368</v>
      </c>
      <c r="J30" s="5">
        <v>941</v>
      </c>
    </row>
    <row r="31" spans="1:10" ht="43.5" x14ac:dyDescent="0.25">
      <c r="A31" s="56" t="s">
        <v>81</v>
      </c>
      <c r="B31" s="5">
        <v>1612</v>
      </c>
      <c r="C31" s="5">
        <v>334</v>
      </c>
      <c r="D31" s="5">
        <v>1278</v>
      </c>
      <c r="E31" s="5">
        <v>570</v>
      </c>
      <c r="F31" s="5">
        <v>124</v>
      </c>
      <c r="G31" s="5">
        <v>446</v>
      </c>
      <c r="H31" s="5">
        <v>1042</v>
      </c>
      <c r="I31" s="5">
        <v>210</v>
      </c>
      <c r="J31" s="5">
        <v>832</v>
      </c>
    </row>
    <row r="32" spans="1:10" x14ac:dyDescent="0.25">
      <c r="A32" s="56" t="s">
        <v>82</v>
      </c>
      <c r="B32" s="5">
        <v>210769</v>
      </c>
      <c r="C32" s="5">
        <v>99396</v>
      </c>
      <c r="D32" s="5">
        <v>111373</v>
      </c>
      <c r="E32" s="5">
        <v>64957</v>
      </c>
      <c r="F32" s="5">
        <v>29163</v>
      </c>
      <c r="G32" s="5">
        <v>35794</v>
      </c>
      <c r="H32" s="5">
        <v>145812</v>
      </c>
      <c r="I32" s="5">
        <v>70233</v>
      </c>
      <c r="J32" s="5">
        <v>75579</v>
      </c>
    </row>
    <row r="33" spans="1:10" ht="100.5" x14ac:dyDescent="0.25">
      <c r="A33" s="56" t="s">
        <v>49</v>
      </c>
      <c r="B33" s="5">
        <v>57166</v>
      </c>
      <c r="C33" s="5">
        <v>29172</v>
      </c>
      <c r="D33" s="5">
        <v>27994</v>
      </c>
      <c r="E33" s="5">
        <v>15187</v>
      </c>
      <c r="F33" s="5">
        <v>7809</v>
      </c>
      <c r="G33" s="5">
        <v>7378</v>
      </c>
      <c r="H33" s="5">
        <v>41979</v>
      </c>
      <c r="I33" s="5">
        <v>21363</v>
      </c>
      <c r="J33" s="5">
        <v>20616</v>
      </c>
    </row>
    <row r="34" spans="1:10" x14ac:dyDescent="0.25">
      <c r="A34" s="56" t="s">
        <v>83</v>
      </c>
      <c r="B34" s="5">
        <v>57544</v>
      </c>
      <c r="C34" s="5" t="s">
        <v>84</v>
      </c>
      <c r="D34" s="5">
        <v>57544</v>
      </c>
      <c r="E34" s="5">
        <v>20632</v>
      </c>
      <c r="F34" s="5" t="s">
        <v>84</v>
      </c>
      <c r="G34" s="5">
        <v>20632</v>
      </c>
      <c r="H34" s="5">
        <v>36912</v>
      </c>
      <c r="I34" s="5" t="s">
        <v>84</v>
      </c>
      <c r="J34" s="5">
        <v>36912</v>
      </c>
    </row>
    <row r="35" spans="1:10" x14ac:dyDescent="0.25">
      <c r="A35" s="56" t="s">
        <v>85</v>
      </c>
      <c r="B35" s="5">
        <v>58356</v>
      </c>
      <c r="C35" s="5">
        <v>58356</v>
      </c>
      <c r="D35" s="5" t="s">
        <v>84</v>
      </c>
      <c r="E35" s="5">
        <v>18131</v>
      </c>
      <c r="F35" s="5">
        <v>18131</v>
      </c>
      <c r="G35" s="5" t="s">
        <v>84</v>
      </c>
      <c r="H35" s="5">
        <v>40225</v>
      </c>
      <c r="I35" s="5">
        <v>40225</v>
      </c>
      <c r="J35" s="5" t="s">
        <v>84</v>
      </c>
    </row>
    <row r="36" spans="1:10" ht="72" x14ac:dyDescent="0.25">
      <c r="A36" s="56" t="s">
        <v>86</v>
      </c>
      <c r="B36" s="5">
        <v>115900</v>
      </c>
      <c r="C36" s="5">
        <v>58356</v>
      </c>
      <c r="D36" s="5">
        <v>57544</v>
      </c>
      <c r="E36" s="5">
        <v>38763</v>
      </c>
      <c r="F36" s="5">
        <v>18131</v>
      </c>
      <c r="G36" s="5">
        <v>20632</v>
      </c>
      <c r="H36" s="5">
        <v>77137</v>
      </c>
      <c r="I36" s="5">
        <v>40225</v>
      </c>
      <c r="J36" s="5">
        <v>36912</v>
      </c>
    </row>
    <row r="37" spans="1:10" ht="29.25" x14ac:dyDescent="0.25">
      <c r="A37" s="56" t="s">
        <v>87</v>
      </c>
      <c r="B37" s="5">
        <v>25835</v>
      </c>
      <c r="C37" s="5" t="s">
        <v>84</v>
      </c>
      <c r="D37" s="5">
        <v>25835</v>
      </c>
      <c r="E37" s="5">
        <v>7784</v>
      </c>
      <c r="F37" s="5" t="s">
        <v>84</v>
      </c>
      <c r="G37" s="5">
        <v>7784</v>
      </c>
      <c r="H37" s="5">
        <v>18051</v>
      </c>
      <c r="I37" s="5" t="s">
        <v>84</v>
      </c>
      <c r="J37" s="5">
        <v>18051</v>
      </c>
    </row>
    <row r="38" spans="1:10" ht="29.25" x14ac:dyDescent="0.25">
      <c r="A38" s="56" t="s">
        <v>88</v>
      </c>
      <c r="B38" s="5">
        <v>11868</v>
      </c>
      <c r="C38" s="5">
        <v>11868</v>
      </c>
      <c r="D38" s="5" t="s">
        <v>84</v>
      </c>
      <c r="E38" s="5">
        <v>3223</v>
      </c>
      <c r="F38" s="5">
        <v>3223</v>
      </c>
      <c r="G38" s="5" t="s">
        <v>84</v>
      </c>
      <c r="H38" s="5">
        <v>8645</v>
      </c>
      <c r="I38" s="5">
        <v>8645</v>
      </c>
      <c r="J38" s="5" t="s">
        <v>84</v>
      </c>
    </row>
    <row r="39" spans="1:10" ht="86.25" x14ac:dyDescent="0.25">
      <c r="A39" s="56" t="s">
        <v>89</v>
      </c>
      <c r="B39" s="5">
        <v>37703</v>
      </c>
      <c r="C39" s="5">
        <v>11868</v>
      </c>
      <c r="D39" s="5">
        <v>25835</v>
      </c>
      <c r="E39" s="5">
        <v>11007</v>
      </c>
      <c r="F39" s="5">
        <v>3223</v>
      </c>
      <c r="G39" s="5">
        <v>7784</v>
      </c>
      <c r="H39" s="5">
        <v>26696</v>
      </c>
      <c r="I39" s="5">
        <v>8645</v>
      </c>
      <c r="J39" s="5">
        <v>18051</v>
      </c>
    </row>
    <row r="40" spans="1:10" x14ac:dyDescent="0.25">
      <c r="A40" s="56" t="s">
        <v>90</v>
      </c>
      <c r="B40" s="5">
        <v>53487</v>
      </c>
      <c r="C40" s="5">
        <v>27375</v>
      </c>
      <c r="D40" s="5">
        <v>26112</v>
      </c>
      <c r="E40" s="5">
        <v>14238</v>
      </c>
      <c r="F40" s="5">
        <v>7375</v>
      </c>
      <c r="G40" s="5">
        <v>6863</v>
      </c>
      <c r="H40" s="5">
        <v>39249</v>
      </c>
      <c r="I40" s="5">
        <v>20000</v>
      </c>
      <c r="J40" s="5">
        <v>19249</v>
      </c>
    </row>
    <row r="41" spans="1:10" x14ac:dyDescent="0.25">
      <c r="A41" s="56" t="s">
        <v>91</v>
      </c>
      <c r="B41" s="5">
        <v>63501</v>
      </c>
      <c r="C41" s="5">
        <v>32415</v>
      </c>
      <c r="D41" s="5">
        <v>31086</v>
      </c>
      <c r="E41" s="5">
        <v>17881</v>
      </c>
      <c r="F41" s="5">
        <v>9134</v>
      </c>
      <c r="G41" s="5">
        <v>8747</v>
      </c>
      <c r="H41" s="5">
        <v>45620</v>
      </c>
      <c r="I41" s="5">
        <v>23281</v>
      </c>
      <c r="J41" s="5">
        <v>22339</v>
      </c>
    </row>
    <row r="42" spans="1:10" ht="29.25" x14ac:dyDescent="0.25">
      <c r="A42" s="56" t="s">
        <v>92</v>
      </c>
      <c r="B42" s="5">
        <v>177834</v>
      </c>
      <c r="C42" s="5">
        <v>82412</v>
      </c>
      <c r="D42" s="5">
        <v>95422</v>
      </c>
      <c r="E42" s="5">
        <v>56185</v>
      </c>
      <c r="F42" s="5">
        <v>24570</v>
      </c>
      <c r="G42" s="5">
        <v>31615</v>
      </c>
      <c r="H42" s="5">
        <v>121649</v>
      </c>
      <c r="I42" s="5">
        <v>57842</v>
      </c>
      <c r="J42" s="5">
        <v>63807</v>
      </c>
    </row>
    <row r="43" spans="1:10" x14ac:dyDescent="0.25">
      <c r="A43" s="56" t="s">
        <v>93</v>
      </c>
      <c r="B43" s="5">
        <v>98632</v>
      </c>
      <c r="C43" s="5">
        <v>47803</v>
      </c>
      <c r="D43" s="5">
        <v>50829</v>
      </c>
      <c r="E43" s="5">
        <v>34297</v>
      </c>
      <c r="F43" s="5">
        <v>15629</v>
      </c>
      <c r="G43" s="5">
        <v>18668</v>
      </c>
      <c r="H43" s="5">
        <v>64335</v>
      </c>
      <c r="I43" s="5">
        <v>32174</v>
      </c>
      <c r="J43" s="5">
        <v>32161</v>
      </c>
    </row>
    <row r="44" spans="1:10" x14ac:dyDescent="0.25">
      <c r="A44" s="56" t="s">
        <v>94</v>
      </c>
      <c r="B44" s="5">
        <v>35206</v>
      </c>
      <c r="C44" s="5">
        <v>17518</v>
      </c>
      <c r="D44" s="5">
        <v>17688</v>
      </c>
      <c r="E44" s="5">
        <v>14545</v>
      </c>
      <c r="F44" s="5">
        <v>6792</v>
      </c>
      <c r="G44" s="5">
        <v>7753</v>
      </c>
      <c r="H44" s="5">
        <v>20661</v>
      </c>
      <c r="I44" s="5">
        <v>10726</v>
      </c>
      <c r="J44" s="5">
        <v>9935</v>
      </c>
    </row>
    <row r="46" spans="1:10" ht="30" customHeight="1" x14ac:dyDescent="0.25">
      <c r="A46" s="6"/>
    </row>
  </sheetData>
  <mergeCells count="10">
    <mergeCell ref="A1:J1"/>
    <mergeCell ref="A2:J2"/>
    <mergeCell ref="A3:J3"/>
    <mergeCell ref="A4:A6"/>
    <mergeCell ref="C5:C6"/>
    <mergeCell ref="D5:D6"/>
    <mergeCell ref="F5:F6"/>
    <mergeCell ref="G5:G6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2023-по возрастным группам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2024-01-11T03:40:45Z</dcterms:modified>
</cp:coreProperties>
</file>